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34C9D0DA-493A-4CF6-B566-9D24734CD60D}" xr6:coauthVersionLast="47" xr6:coauthVersionMax="47" xr10:uidLastSave="{00000000-0000-0000-0000-000000000000}"/>
  <bookViews>
    <workbookView xWindow="-108" yWindow="-108" windowWidth="23256" windowHeight="12456" tabRatio="845" xr2:uid="{00000000-000D-0000-FFFF-FFFF00000000}"/>
  </bookViews>
  <sheets>
    <sheet name="REKAPITULACIJA" sheetId="35" r:id="rId1"/>
    <sheet name="Opće informacije" sheetId="2" r:id="rId2"/>
    <sheet name="Imovina" sheetId="3" r:id="rId3"/>
    <sheet name="Odgovornost" sheetId="7" r:id="rId4"/>
    <sheet name="Nezgoda" sheetId="14" r:id="rId5"/>
    <sheet name="Motorna vozila" sheetId="34" r:id="rId6"/>
    <sheet name="Plovilo" sheetId="29" r:id="rId7"/>
    <sheet name="Vrijednosti - imovina" sheetId="21" r:id="rId8"/>
    <sheet name="Popis osnovnih sredstava" sheetId="31" r:id="rId9"/>
    <sheet name="Zaštitne mjere" sheetId="30" r:id="rId10"/>
    <sheet name="Pregled šteta" sheetId="23" r:id="rId11"/>
    <sheet name="Odgovornost- dodatni izvori" sheetId="28" r:id="rId12"/>
  </sheets>
  <definedNames>
    <definedName name="_xlnm._FilterDatabase" localSheetId="8" hidden="1">'Popis osnovnih sredstava'!$B$3:$E$9</definedName>
    <definedName name="_xlnm.Print_Area" localSheetId="2">Imovina!$A$1:$F$23</definedName>
    <definedName name="_xlnm.Print_Area" localSheetId="5">'Motorna vozila'!$A$1:$Y$19</definedName>
    <definedName name="_xlnm.Print_Area" localSheetId="4">Nezgoda!$A$1:$F$14</definedName>
    <definedName name="_xlnm.Print_Area" localSheetId="3">Odgovornost!$A$1:$H$12</definedName>
    <definedName name="_xlnm.Print_Area" localSheetId="11">'Odgovornost- dodatni izvori'!$A$1:$E$9</definedName>
    <definedName name="_xlnm.Print_Area" localSheetId="1">'Opće informacije'!$A$1:$C$13</definedName>
    <definedName name="_xlnm.Print_Area" localSheetId="6">Plovilo!$A$1:$F$43</definedName>
    <definedName name="_xlnm.Print_Area" localSheetId="8">'Popis osnovnih sredstava'!$A$1:$E$37</definedName>
    <definedName name="_xlnm.Print_Area" localSheetId="10">'Pregled šteta'!$B$1:$G$38</definedName>
    <definedName name="_xlnm.Print_Area" localSheetId="0">REKAPITULACIJA!$B$1:$E$17</definedName>
    <definedName name="_xlnm.Print_Area" localSheetId="7">'Vrijednosti - imovina'!$A$1:$F$531</definedName>
    <definedName name="_xlnm.Print_Area" localSheetId="9">'Zaštitne mjere'!$A$1:$P$9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" i="34" l="1"/>
  <c r="Y6" i="34"/>
  <c r="Y7" i="34"/>
  <c r="Y8" i="34"/>
  <c r="Y9" i="34"/>
  <c r="Y10" i="34"/>
  <c r="Y11" i="34"/>
  <c r="Y12" i="34"/>
  <c r="D7" i="21"/>
  <c r="D6" i="21"/>
  <c r="D60" i="21"/>
  <c r="F12" i="29"/>
  <c r="F13" i="29" s="1"/>
  <c r="E12" i="35" s="1"/>
  <c r="F19" i="3"/>
  <c r="D4" i="35" s="1"/>
  <c r="Y4" i="34"/>
  <c r="G7" i="23"/>
  <c r="G6" i="23"/>
  <c r="G5" i="23"/>
  <c r="G4" i="23"/>
  <c r="D12" i="35" l="1"/>
  <c r="Y13" i="34"/>
  <c r="D10" i="35" s="1"/>
  <c r="G8" i="23"/>
  <c r="F20" i="3"/>
  <c r="E4" i="35" s="1"/>
  <c r="H8" i="7"/>
  <c r="Y14" i="34" l="1"/>
  <c r="E10" i="35" s="1"/>
  <c r="H9" i="7"/>
  <c r="E6" i="35" s="1"/>
  <c r="D6" i="35"/>
  <c r="D6" i="3"/>
  <c r="D9" i="21" l="1"/>
  <c r="D37" i="31"/>
  <c r="F10" i="14"/>
  <c r="B27" i="2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D8" i="35" l="1"/>
  <c r="D14" i="35" s="1"/>
  <c r="F11" i="14"/>
  <c r="E8" i="35" s="1"/>
  <c r="E14" i="35" s="1"/>
  <c r="B61" i="2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519" i="21" s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Q5" i="34"/>
  <c r="Q6" i="34" s="1"/>
  <c r="Q7" i="34" s="1"/>
  <c r="Q8" i="34" s="1"/>
  <c r="Q9" i="34" s="1"/>
  <c r="Q10" i="34" s="1"/>
  <c r="Q11" i="34" s="1"/>
  <c r="Q12" i="34" s="1"/>
  <c r="B5" i="34" l="1"/>
  <c r="B6" i="34" s="1"/>
  <c r="B7" i="34" s="1"/>
  <c r="B8" i="34" s="1"/>
  <c r="B9" i="34" s="1"/>
  <c r="B10" i="34" s="1"/>
  <c r="B11" i="34" s="1"/>
  <c r="B12" i="34" s="1"/>
  <c r="D16" i="21" l="1"/>
  <c r="D5" i="3" s="1"/>
  <c r="E5" i="14" l="1"/>
  <c r="D531" i="21" l="1"/>
  <c r="D5" i="21" l="1"/>
  <c r="D4" i="3" s="1"/>
  <c r="D7" i="3" s="1"/>
  <c r="D1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71" authorId="0" shapeId="0" xr:uid="{2F6AED92-2310-4B02-B408-4B3EEDDE3BD2}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135+60 (dvorana)
 HDZ je dobio bivše prostore Udruge Albanaca (21 m2), LS (21m2) i DSU (11 m2)</t>
        </r>
      </text>
    </comment>
    <comment ref="E73" authorId="0" shapeId="0" xr:uid="{06B511BD-2138-4F9A-A863-0556A0DE41A8}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sveukupno 1. 2. kat i potkrovlje</t>
        </r>
      </text>
    </comment>
    <comment ref="E87" authorId="0" shapeId="0" xr:uid="{7465C35D-682E-4EA7-94E1-F527F7BDC25E}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premjerio Rakvin, ukupno 141,97 m2. Skica je uz Ugovor. </t>
        </r>
      </text>
    </comment>
    <comment ref="E88" authorId="0" shapeId="0" xr:uid="{BCAFEE37-9D0E-43F0-B62C-003FC7D7AAA3}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ukupno 141,97 m2</t>
        </r>
      </text>
    </comment>
    <comment ref="E91" authorId="0" shapeId="0" xr:uid="{7CB6931A-1226-4C54-B435-3997F46787B6}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179 + 50 = 229
dvorište 2174 m2</t>
        </r>
      </text>
    </comment>
    <comment ref="C93" authorId="0" shapeId="0" xr:uid="{DB2BE11A-D5DA-48EA-A616-3E8250A08E63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prostor u vlasništvu HGK, zamjena korištenja za pp u Varoškoj</t>
        </r>
      </text>
    </comment>
    <comment ref="E98" authorId="0" shapeId="0" xr:uid="{A3180BD6-7DC4-48C3-95C2-17A99B8A4F4C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189,10 prema skici </t>
        </r>
      </text>
    </comment>
    <comment ref="E99" authorId="0" shapeId="0" xr:uid="{44641FB7-1343-4347-9F3D-3AB1D52158AD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187 m2, prema skici, ranije 166 m2</t>
        </r>
      </text>
    </comment>
    <comment ref="E103" authorId="0" shapeId="0" xr:uid="{1DA88228-CAF7-4932-87AB-A552D4FECCF5}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524 + 123</t>
        </r>
      </text>
    </comment>
    <comment ref="E104" authorId="0" shapeId="0" xr:uid="{5CC76D18-A4BD-417D-8FC0-68A4DBE527A6}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608+3600+378+931+    1592               Od ukupne korisne površine 384 m2, 120 je dato Udruzi Bojna kralj Tomislav</t>
        </r>
      </text>
    </comment>
    <comment ref="E105" authorId="0" shapeId="0" xr:uid="{1EEA110F-1A05-4463-84D7-30CBAB9D2B9E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ranije 120 m2</t>
        </r>
      </text>
    </comment>
    <comment ref="E136" authorId="0" shapeId="0" xr:uid="{654D243D-BBB2-4D51-8DC6-8F94F07AAE7B}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Kvadratura od 05.05.2009. </t>
        </r>
      </text>
    </comment>
    <comment ref="E153" authorId="0" shapeId="0" xr:uid="{DAE93B70-89BE-419F-BF3D-8071339C3D78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provjeriti kvadraturu</t>
        </r>
      </text>
    </comment>
    <comment ref="E192" authorId="0" shapeId="0" xr:uid="{AA0A8A9F-1CE9-445A-B7BC-8F0082790FD4}">
      <text>
        <r>
          <rPr>
            <b/>
            <sz val="8"/>
            <color indexed="81"/>
            <rFont val="Tahoma"/>
            <family val="2"/>
            <charset val="238"/>
          </rPr>
          <t>Author:
ukupno 17 m2, 1/18 je vraćena bivšim vlasnicima Oštrićima
1/12 RH</t>
        </r>
      </text>
    </comment>
    <comment ref="E194" authorId="0" shapeId="0" xr:uid="{F9C13B51-5898-4AFB-AB58-1B4087517201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prije stan Gulin Mate</t>
        </r>
      </text>
    </comment>
    <comment ref="E195" authorId="0" shapeId="0" xr:uid="{6F01CB2B-19BE-4AF3-9B3C-C2CD2C6004F5}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ukupno 115 m2, vraćeno 12 + 18 + 18</t>
        </r>
      </text>
    </comment>
    <comment ref="E230" authorId="0" shapeId="0" xr:uid="{D7A203DD-3DEC-424A-BAD0-9B1C2E789DB3}">
      <text>
        <r>
          <rPr>
            <b/>
            <sz val="8"/>
            <color indexed="81"/>
            <rFont val="Tahoma"/>
            <family val="2"/>
            <charset val="238"/>
          </rPr>
          <t>Zvjezdana Šindija:</t>
        </r>
        <r>
          <rPr>
            <sz val="8"/>
            <color indexed="81"/>
            <rFont val="Tahoma"/>
            <family val="2"/>
            <charset val="238"/>
          </rPr>
          <t xml:space="preserve">
ukupno (90,06) m2, od čega 19,9 m2 koristi Jadrolinija za prodaju karata, ostalo je čekaonica</t>
        </r>
      </text>
    </comment>
    <comment ref="C233" authorId="0" shapeId="0" xr:uid="{6DE82ACD-7889-4DFC-9110-F689B04F17E1}">
      <text>
        <r>
          <rPr>
            <b/>
            <sz val="8"/>
            <color indexed="81"/>
            <rFont val="Tahoma"/>
            <family val="2"/>
            <charset val="238"/>
          </rPr>
          <t>Author:
Istarska obala 1</t>
        </r>
      </text>
    </comment>
    <comment ref="E250" authorId="0" shapeId="0" xr:uid="{46E03FCB-9116-4476-8D71-0FB921BB0485}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ukupna površina 95 m2.
Uređeno 35 m2, ostalo je ruševno</t>
        </r>
      </text>
    </comment>
    <comment ref="E286" authorId="0" shapeId="0" xr:uid="{75BE0C30-43E3-4C5A-9E62-9C15B315A020}">
      <text>
        <r>
          <rPr>
            <b/>
            <sz val="8"/>
            <color indexed="81"/>
            <rFont val="Tahoma"/>
            <family val="2"/>
            <charset val="238"/>
          </rPr>
          <t>Author:
+ 30 m2 povremeno (dvorana)</t>
        </r>
      </text>
    </comment>
    <comment ref="E293" authorId="0" shapeId="0" xr:uid="{17B9B702-1338-4D5B-B3C0-25854F8C628A}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Nije točno utvrđena površina - potrebno provjeriti
</t>
        </r>
      </text>
    </comment>
    <comment ref="E300" authorId="0" shapeId="0" xr:uid="{ECAA13BD-93CC-4DA6-A085-902954B66E1B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ranije 96 m2</t>
        </r>
      </text>
    </comment>
    <comment ref="E307" authorId="0" shapeId="0" xr:uid="{226DC2AF-FE87-4A21-86EA-D3823DF48475}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Nije točno utvrđena površina - potrebno provjeriti
</t>
        </r>
      </text>
    </comment>
    <comment ref="E332" authorId="0" shapeId="0" xr:uid="{EF3ED4AB-CDB1-4F83-A268-A08ABBA3F18A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prostorija u prizemlju, te upotrebljavaju malu i veliku salu na katu</t>
        </r>
      </text>
    </comment>
    <comment ref="E336" authorId="0" shapeId="0" xr:uid="{93446B8B-52EB-4A04-AF23-9D1503EEECC7}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+ 50 m2 javne površine</t>
        </r>
      </text>
    </comment>
    <comment ref="E341" authorId="0" shapeId="0" xr:uid="{4007FE8E-F2AE-4E9F-851C-22E89EF93AE2}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21 m2 ordinacija + 10 m2  zajednička čekaonica (čekaonica ima ukupno 20 m2).</t>
        </r>
      </text>
    </comment>
    <comment ref="E352" authorId="0" shapeId="0" xr:uid="{EE06DC5E-6B20-4463-89D3-97484FAB4C91}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24 + terasa</t>
        </r>
      </text>
    </comment>
    <comment ref="E377" authorId="0" shapeId="0" xr:uid="{4307143F-68AD-479D-B75D-C15F883C0CD1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prije ukupno 218 m2</t>
        </r>
      </text>
    </comment>
    <comment ref="E378" authorId="0" shapeId="0" xr:uid="{B6268370-6097-44A1-8136-80DA4EDCE1C5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prije ukupno 218 m2</t>
        </r>
      </text>
    </comment>
    <comment ref="E383" authorId="0" shapeId="0" xr:uid="{8D10267B-B06B-4C53-A0A3-B900FC027E5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Gradski prostor su spojili sa svojim, bez naše suglasnosti.</t>
        </r>
      </text>
    </comment>
    <comment ref="E388" authorId="0" shapeId="0" xr:uid="{2C192AC8-E1CD-4642-B1BE-EBB9D147C106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ranije 150 m2</t>
        </r>
      </text>
    </comment>
    <comment ref="E390" authorId="0" shapeId="0" xr:uid="{7BFC787D-BC20-4125-A435-F4A1037C7CD0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Prije 865 m2, od čega je Udruzi ZDANJE dana jedna prostorija od 18,8 m2.</t>
        </r>
      </text>
    </comment>
    <comment ref="E391" authorId="0" shapeId="0" xr:uid="{40C0D003-4C9A-4483-A21C-390429BE316F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Jedna prostorija 18,80 m2 od prostora pod red. Br. 760, a ostalo je stan od Meri Ivanov</t>
        </r>
      </text>
    </comment>
    <comment ref="E400" authorId="0" shapeId="0" xr:uid="{FC61716F-A3D8-4CC0-8142-4ACD326D7BB0}">
      <text>
        <r>
          <rPr>
            <b/>
            <sz val="8"/>
            <color indexed="81"/>
            <rFont val="Tahoma"/>
            <family val="2"/>
            <charset val="238"/>
          </rPr>
          <t>Author:
cca 100 m2</t>
        </r>
      </text>
    </comment>
    <comment ref="E407" authorId="0" shapeId="0" xr:uid="{B9EA9492-4DB9-4F61-9CCD-E4BFD7E645AF}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Nije točno utvrđena površina - potrebno provjeriti
</t>
        </r>
      </text>
    </comment>
    <comment ref="E413" authorId="0" shapeId="0" xr:uid="{9C6D6D45-5520-4F43-91C3-3DA93D00C068}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ukupno 91 m, koriste 65 m, ostalo nije za korištenje</t>
        </r>
      </text>
    </comment>
    <comment ref="E426" authorId="0" shapeId="0" xr:uid="{2500121C-4596-47B9-9091-14C4248138FA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10,45 m2 prema ZK</t>
        </r>
      </text>
    </comment>
    <comment ref="E454" authorId="0" shapeId="0" xr:uid="{D7FC6F85-2878-4902-854C-C2FA80A72201}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ukupno 77 m2, 1/2 vraćeno Dražovićima i Batovićima</t>
        </r>
      </text>
    </comment>
    <comment ref="E455" authorId="0" shapeId="0" xr:uid="{0A9ACDDC-3115-4E73-A5C5-621D562E8A9E}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ukupno 213 m2, od čega 150 m2 koristi Pučko učilište, a ostalo je neuvjetno</t>
        </r>
      </text>
    </comment>
    <comment ref="E466" authorId="0" shapeId="0" xr:uid="{580A67CB-8162-4753-97FC-350DD3C8ED2B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ukupno s prostorijama Čistoće = 683,73 m2</t>
        </r>
      </text>
    </comment>
    <comment ref="E480" authorId="0" shapeId="0" xr:uid="{710F2469-2074-410D-B77F-6BD88201A5A8}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ukupno 363 m2</t>
        </r>
      </text>
    </comment>
    <comment ref="E496" authorId="0" shapeId="0" xr:uid="{D674E169-B427-4A31-A6A4-D2CC5E042935}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Aneks od 02.02.09. Ukupno s zemljištem 774 m2</t>
        </r>
      </text>
    </comment>
  </commentList>
</comments>
</file>

<file path=xl/sharedStrings.xml><?xml version="1.0" encoding="utf-8"?>
<sst xmlns="http://schemas.openxmlformats.org/spreadsheetml/2006/main" count="1429" uniqueCount="671">
  <si>
    <t>Adresa i kućni broj:</t>
  </si>
  <si>
    <t>Mjesto:</t>
  </si>
  <si>
    <t>OIB:</t>
  </si>
  <si>
    <t>NKD:</t>
  </si>
  <si>
    <t xml:space="preserve">Ukupan prihod: </t>
  </si>
  <si>
    <t>Ukupne neto plaće:</t>
  </si>
  <si>
    <t>Način plaćanja premije osiguranja:</t>
  </si>
  <si>
    <t>r.br.</t>
  </si>
  <si>
    <t>Predmet osiguranja</t>
  </si>
  <si>
    <t>UKUPNO:</t>
  </si>
  <si>
    <t>1.</t>
  </si>
  <si>
    <t>Opća odgovornost iz djelatnosti prema trećim osobama</t>
  </si>
  <si>
    <t>BEZ</t>
  </si>
  <si>
    <t>R.br.</t>
  </si>
  <si>
    <t>Osiguranik</t>
  </si>
  <si>
    <t>Predmet osiguranja: skupina, vrsta, rizik</t>
  </si>
  <si>
    <t>Broj osiguranih osoba</t>
  </si>
  <si>
    <t xml:space="preserve">Smrt uslijed nesretnog slučaja                                                </t>
  </si>
  <si>
    <t xml:space="preserve">Smrt uslijed bolesti                                                  </t>
  </si>
  <si>
    <t>Trajni invaliditet</t>
  </si>
  <si>
    <t>Odgovornost prema vlastitim radnicima</t>
  </si>
  <si>
    <t>KOMBINIRANO KOLEKTIVNO OSIGURANJE RADNIKA OD POSLJEDICA NESRETNOG SLUČAJA</t>
  </si>
  <si>
    <t>Broj radnika uključivo i radnike na ugovore o djelu i/ili povremenom radu, studente i osobe na stručnom osposobljavanju:</t>
  </si>
  <si>
    <t>Vrsta</t>
  </si>
  <si>
    <t>Građevinski objekti (bez troškova zemljišta i priključaka):</t>
  </si>
  <si>
    <t>2.</t>
  </si>
  <si>
    <t>Oprema:</t>
  </si>
  <si>
    <t>Strojevi, aparati i uređaji</t>
  </si>
  <si>
    <t>Namještaj i sitni inventar</t>
  </si>
  <si>
    <t>3.</t>
  </si>
  <si>
    <t>Računala i ostala elektronska oprema:</t>
  </si>
  <si>
    <t>Telekomunikacijska oprema</t>
  </si>
  <si>
    <t>4.</t>
  </si>
  <si>
    <t>Gotov novac i ostale vrijednosti (najveći mogući iznos):</t>
  </si>
  <si>
    <t>Novac u manipulaciji</t>
  </si>
  <si>
    <t>Novac kod dostavljača</t>
  </si>
  <si>
    <t>Mjesto osiguranja:</t>
  </si>
  <si>
    <t>Grupa/godina</t>
  </si>
  <si>
    <t>01 - Osiguranje od nezgode</t>
  </si>
  <si>
    <t>02 - Zdravstveno osiguranje</t>
  </si>
  <si>
    <t>03 - Kasko osiguranje</t>
  </si>
  <si>
    <t>08 - Osiguranje od požara</t>
  </si>
  <si>
    <t>09 - Ostala osiguranja imovine</t>
  </si>
  <si>
    <t>10 - Automobilska odgovornost</t>
  </si>
  <si>
    <t>13 - Ostala osiguranja od odgovornosti</t>
  </si>
  <si>
    <t>km</t>
  </si>
  <si>
    <t>Ceste i nogostupi</t>
  </si>
  <si>
    <t>23000 Zadar</t>
  </si>
  <si>
    <t>Dnevna naknada za liječenje u bolnici uslijed nesretnog slučaja</t>
  </si>
  <si>
    <t>1.1.</t>
  </si>
  <si>
    <t>Iznos likvidiranih/isplaćenih šteta</t>
  </si>
  <si>
    <t>Godina</t>
  </si>
  <si>
    <t>Računalna oprema</t>
  </si>
  <si>
    <t>Mjesto osiguranja</t>
  </si>
  <si>
    <t xml:space="preserve">PROTUPOŽARNE MJERE (DA/NE) </t>
  </si>
  <si>
    <t xml:space="preserve">PROTUPROVALNE MJERE (DA/NE) </t>
  </si>
  <si>
    <t>KATEGORIJA UGROŽENOSTI OD POŽARA</t>
  </si>
  <si>
    <t>APARATI ZA GAŠENJE POŽARA</t>
  </si>
  <si>
    <t>DIMNI DETEKTOR</t>
  </si>
  <si>
    <t>ALARM SPOJEN NA VATROGASNU POSTROJBU</t>
  </si>
  <si>
    <t>UNUTARNJI HIDRANT</t>
  </si>
  <si>
    <t>VANJSKI HIDRANT</t>
  </si>
  <si>
    <t>ŠPRINKLERI</t>
  </si>
  <si>
    <t>OSTALO (navesti)</t>
  </si>
  <si>
    <t>PROTUPROVALNI ALARM (nije spojen na intervencijski centar)</t>
  </si>
  <si>
    <t>PROTUPROVALNI ALARM spojen na intervencijski centar</t>
  </si>
  <si>
    <t>ČUVARSKA SLUŽBA 24 sata</t>
  </si>
  <si>
    <t>VIDEO NAZDOR</t>
  </si>
  <si>
    <t>DA</t>
  </si>
  <si>
    <t>NE</t>
  </si>
  <si>
    <t>Osigurateljno pokriće</t>
  </si>
  <si>
    <t xml:space="preserve">Puno kasko osiguranje </t>
  </si>
  <si>
    <t xml:space="preserve">Pogonske štete </t>
  </si>
  <si>
    <t>Pokriće za vrijeme prijevoza kopnom</t>
  </si>
  <si>
    <t>Obvezno osiguranje od odgovornosti za štete nanesene trećim osobama</t>
  </si>
  <si>
    <t>PODACI O PLOVILU ZA OSIGURANJE</t>
  </si>
  <si>
    <t>Ime plovila / registarska oznaka</t>
  </si>
  <si>
    <t>Stalni vez</t>
  </si>
  <si>
    <t>Područje plovidbe</t>
  </si>
  <si>
    <t>Namjena</t>
  </si>
  <si>
    <t>Model plovila</t>
  </si>
  <si>
    <t xml:space="preserve">Godina proizvodnje </t>
  </si>
  <si>
    <t>Materijal gradnje</t>
  </si>
  <si>
    <t>Staklo-Plastika</t>
  </si>
  <si>
    <t>Broj trupa</t>
  </si>
  <si>
    <t>Pogonski stroj</t>
  </si>
  <si>
    <t xml:space="preserve">Serijski broj motora </t>
  </si>
  <si>
    <t>Tip motora</t>
  </si>
  <si>
    <t>ugrađeni</t>
  </si>
  <si>
    <t>Duljina plovila s platformom (m)</t>
  </si>
  <si>
    <t>Širina plovila (m)</t>
  </si>
  <si>
    <t>Maksimalan broj putnika</t>
  </si>
  <si>
    <t>Snaga motora (kW)</t>
  </si>
  <si>
    <t>Maksimalan broj osoba</t>
  </si>
  <si>
    <t>Minimalan broj članova posade</t>
  </si>
  <si>
    <t>Ugovaratelj osiguranja, adresa</t>
  </si>
  <si>
    <t>Dodatni podaci za osiguranje od odgovornosti</t>
  </si>
  <si>
    <t>Naziv</t>
  </si>
  <si>
    <t/>
  </si>
  <si>
    <t>UKUPNO</t>
  </si>
  <si>
    <t>Web:</t>
  </si>
  <si>
    <t xml:space="preserve">http://www.grad-zadar.hr/ </t>
  </si>
  <si>
    <t>GRAD ZADAR</t>
  </si>
  <si>
    <t>Narodni Trg 1</t>
  </si>
  <si>
    <t>09933651854</t>
  </si>
  <si>
    <t xml:space="preserve">84.11 Opće djelatnosti javne uprave (NKD 2007) </t>
  </si>
  <si>
    <t>Površina (m2):</t>
  </si>
  <si>
    <t>Godina izgradnje:</t>
  </si>
  <si>
    <t>Grad Zadar, Narodni trg 1, Zadar</t>
  </si>
  <si>
    <t>SVETI NIKOLA / RH 24 ZD</t>
  </si>
  <si>
    <t>III - Teritorijalno more RH</t>
  </si>
  <si>
    <t>Vrsta plovila</t>
  </si>
  <si>
    <t>Gliser</t>
  </si>
  <si>
    <t>CAT BOAT</t>
  </si>
  <si>
    <t>Nepoznat</t>
  </si>
  <si>
    <t>Brodogradilište</t>
  </si>
  <si>
    <t>Italija</t>
  </si>
  <si>
    <t>2 X FIAT AIFO</t>
  </si>
  <si>
    <t>0563515 / 0554408</t>
  </si>
  <si>
    <t>368 (2 X 184)</t>
  </si>
  <si>
    <t>Reg. oznaka</t>
  </si>
  <si>
    <t>Vrsta vozila</t>
  </si>
  <si>
    <t>Broj šasije vozila</t>
  </si>
  <si>
    <t>God. proizvodnje</t>
  </si>
  <si>
    <t>Broj mjesta</t>
  </si>
  <si>
    <t>Snaga motora (KW)</t>
  </si>
  <si>
    <t>Zapremina 
(cm3)</t>
  </si>
  <si>
    <t>Bonus/ malus (%) po trenutno aktivnoj polici AO</t>
  </si>
  <si>
    <t>Datum isteka AO police</t>
  </si>
  <si>
    <t>Datum isteka AK police</t>
  </si>
  <si>
    <t xml:space="preserve">Marka, model i tip vozila </t>
  </si>
  <si>
    <t>Broj trenutno aktivne police automobilske odgovornosti (AO)</t>
  </si>
  <si>
    <t>PBZ LEASING D.O.O.</t>
  </si>
  <si>
    <t>M1- OSOBNI AUTOMOBILI</t>
  </si>
  <si>
    <t>∕</t>
  </si>
  <si>
    <t>ZD453FC</t>
  </si>
  <si>
    <t>MOTOCIKLI</t>
  </si>
  <si>
    <t>PIAGGIO LIBERTY 
50 SPORT</t>
  </si>
  <si>
    <t>ZAPC4250100003446</t>
  </si>
  <si>
    <t>ZD454FC</t>
  </si>
  <si>
    <t>ZAPC4250100003755</t>
  </si>
  <si>
    <t>Broj šteta</t>
  </si>
  <si>
    <t>Narodni trg1</t>
  </si>
  <si>
    <t>BRNE KRNARUTIĆA 13</t>
  </si>
  <si>
    <t xml:space="preserve">POD BEDEMOM 1A </t>
  </si>
  <si>
    <t>IV</t>
  </si>
  <si>
    <t>DA 15 kom</t>
  </si>
  <si>
    <t>DA 3 kom</t>
  </si>
  <si>
    <t>DA 4 kom</t>
  </si>
  <si>
    <t>DA 2 kom</t>
  </si>
  <si>
    <t>DA samo ulaz -hol</t>
  </si>
  <si>
    <t xml:space="preserve">DA samo ulaz </t>
  </si>
  <si>
    <t>Županijske ceste predane na upravljanje</t>
  </si>
  <si>
    <t>Lokalne ceste</t>
  </si>
  <si>
    <t>−</t>
  </si>
  <si>
    <t>Marina Zadar</t>
  </si>
  <si>
    <t>DA (9 sati, za vrijeme radnog vremena)</t>
  </si>
  <si>
    <t>KNEŽEVA PALAČA</t>
  </si>
  <si>
    <t>Poslovni prostori</t>
  </si>
  <si>
    <t>Obala kralja Tomislava</t>
  </si>
  <si>
    <t>Narodni trg- stari i novi dio</t>
  </si>
  <si>
    <t>ŠRC Mocire</t>
  </si>
  <si>
    <t>ŠRC Ravnice</t>
  </si>
  <si>
    <t xml:space="preserve">Kazalište lutaka </t>
  </si>
  <si>
    <t>Dječji vrtić Grigor Vitez</t>
  </si>
  <si>
    <t>Zgrada MO Plovanije</t>
  </si>
  <si>
    <t>Zgrada MO Vidikovac</t>
  </si>
  <si>
    <t xml:space="preserve">Kneževa palača </t>
  </si>
  <si>
    <t>Ostali objekti slabe građe</t>
  </si>
  <si>
    <t>Trublje morskih orgulja i kameni dio uređenja obale koji se nalazi u Istarskoj obali u Zadru</t>
  </si>
  <si>
    <t>Instalacija pozdrav suncu</t>
  </si>
  <si>
    <t>Upravne zgrade u vlasništvu Grada Zadra</t>
  </si>
  <si>
    <t>Crno</t>
  </si>
  <si>
    <t>Mali Iž, Uvala Knež</t>
  </si>
  <si>
    <t>MO MALI IŽ</t>
  </si>
  <si>
    <t>MO MALI IŽ, Uvala Komoševa</t>
  </si>
  <si>
    <t>Preko 100</t>
  </si>
  <si>
    <t>1971.</t>
  </si>
  <si>
    <t>1935.</t>
  </si>
  <si>
    <t>1900.</t>
  </si>
  <si>
    <t>Preko 120</t>
  </si>
  <si>
    <t>1938.</t>
  </si>
  <si>
    <t>1950.</t>
  </si>
  <si>
    <t>1930.</t>
  </si>
  <si>
    <t>1880.</t>
  </si>
  <si>
    <t>1920.</t>
  </si>
  <si>
    <t>1860.</t>
  </si>
  <si>
    <t>1850.</t>
  </si>
  <si>
    <t>1890.</t>
  </si>
  <si>
    <t>1964.</t>
  </si>
  <si>
    <t>1960.</t>
  </si>
  <si>
    <t>1905.</t>
  </si>
  <si>
    <t>1957.</t>
  </si>
  <si>
    <t>1961.</t>
  </si>
  <si>
    <t>1954.</t>
  </si>
  <si>
    <t>1906.</t>
  </si>
  <si>
    <t>1500.</t>
  </si>
  <si>
    <t>1947.</t>
  </si>
  <si>
    <t>1962.</t>
  </si>
  <si>
    <t>1956.</t>
  </si>
  <si>
    <t>1979.</t>
  </si>
  <si>
    <t>1927.</t>
  </si>
  <si>
    <t>1951.</t>
  </si>
  <si>
    <t>1916.</t>
  </si>
  <si>
    <t>1865.</t>
  </si>
  <si>
    <t>1959.</t>
  </si>
  <si>
    <t>1909.</t>
  </si>
  <si>
    <t>1726.</t>
  </si>
  <si>
    <t>1866.</t>
  </si>
  <si>
    <t>1985.</t>
  </si>
  <si>
    <t>1980.</t>
  </si>
  <si>
    <t>1970.</t>
  </si>
  <si>
    <t>1972.</t>
  </si>
  <si>
    <t>1940.</t>
  </si>
  <si>
    <t>1815.</t>
  </si>
  <si>
    <t>1934.</t>
  </si>
  <si>
    <t>1910.</t>
  </si>
  <si>
    <t>1963.</t>
  </si>
  <si>
    <t>1932.</t>
  </si>
  <si>
    <t>1965.</t>
  </si>
  <si>
    <t>1949.</t>
  </si>
  <si>
    <t>1790.</t>
  </si>
  <si>
    <t>1958.</t>
  </si>
  <si>
    <t>1953.</t>
  </si>
  <si>
    <t>1986.</t>
  </si>
  <si>
    <t>1968.</t>
  </si>
  <si>
    <t>1955.</t>
  </si>
  <si>
    <t>1936.</t>
  </si>
  <si>
    <t>1869.</t>
  </si>
  <si>
    <t>2004.</t>
  </si>
  <si>
    <t>1989.</t>
  </si>
  <si>
    <t>1933.</t>
  </si>
  <si>
    <t>Predmet osiguranja / osigurani rizici</t>
  </si>
  <si>
    <t>A</t>
  </si>
  <si>
    <t>Građevinski objekti na novu vrijednost</t>
  </si>
  <si>
    <t>B</t>
  </si>
  <si>
    <t>C</t>
  </si>
  <si>
    <t xml:space="preserve">Novac i druga sredstva plaćanja (nominalna vrijednost) </t>
  </si>
  <si>
    <t>Oluja i tuča</t>
  </si>
  <si>
    <t>Manifestacija, demonstracija, isključivanje iz rada, zlonamjerno oštećenje (uključujući posjetitelje)</t>
  </si>
  <si>
    <t>Udar vozila, dim, probijanje zvučnog zida</t>
  </si>
  <si>
    <t xml:space="preserve">Izlijevanje vode iz vodovodnih i kanalizacijskih cijevi i ostalih cijevnih sustava  (neočekivanog izljeva vode ili pare uslijed puknuća dovodnih i odvodnih cijevi ili priključne opreme i priključnih uređaja, sustava za opskrbu pitkom vodom, toplom vodom, sistema centralnog grijanja te sistema etažnog grijanja). </t>
  </si>
  <si>
    <t>Lom stakla - sva stakla uključujući sve vrste stakla (vitražno i oslikano;  pomična i nepomična), svjetleće natpise i reklame + montirane i izvan objekta, mramorne ploče i od umjetnog kamena na podovima, stolovima i pultovima; sanitarija i keramika; stakloplastična sjenila terase, tende i displeje, LED ekrane i sl.</t>
  </si>
  <si>
    <t>Neimenovani rizici</t>
  </si>
  <si>
    <t>A. Paravije 1</t>
  </si>
  <si>
    <t>A. Medulića 2</t>
  </si>
  <si>
    <t>Bana Jelačića 6</t>
  </si>
  <si>
    <t>Bana Jelačića 6a</t>
  </si>
  <si>
    <t>Bana Jelačića 14a i 12b</t>
  </si>
  <si>
    <t>Bana Jelačića 6b</t>
  </si>
  <si>
    <t>Bana Jelačića 10a i 12a</t>
  </si>
  <si>
    <t>Bana Jelačića 12b</t>
  </si>
  <si>
    <t>Bana Jelačića 18</t>
  </si>
  <si>
    <t>Bartula Kašića 3</t>
  </si>
  <si>
    <t>Bedemi zadarskih pobuna bb</t>
  </si>
  <si>
    <t>Bedemi zadarskih pobuna  bb</t>
  </si>
  <si>
    <t>Bedemi zadarskih pobuna 1</t>
  </si>
  <si>
    <t>Bedemi zadarskih pobuna 2</t>
  </si>
  <si>
    <t>Bedemi zadarskih pobuna 5</t>
  </si>
  <si>
    <t>Bedemi zadarskih pobuna 11</t>
  </si>
  <si>
    <t>Biskupa J. Divnića 2</t>
  </si>
  <si>
    <t>Biskupa J. Divnića 4</t>
  </si>
  <si>
    <t>Blaža Jurjeva 8</t>
  </si>
  <si>
    <t>Bokanjac - Kažimira Zankija 4</t>
  </si>
  <si>
    <t>Bokanjac, Trg Šime i Tadije 6</t>
  </si>
  <si>
    <t>Bonifacija Perovića  30</t>
  </si>
  <si>
    <t>Borelli 1</t>
  </si>
  <si>
    <t>Borelli 1c</t>
  </si>
  <si>
    <t>Borelli 2</t>
  </si>
  <si>
    <t>Borelli 3</t>
  </si>
  <si>
    <t>Borelli 3-5</t>
  </si>
  <si>
    <t>Borelli 6</t>
  </si>
  <si>
    <t>Borelli 7</t>
  </si>
  <si>
    <t>Borelli 8</t>
  </si>
  <si>
    <t>Borelli 14</t>
  </si>
  <si>
    <t>Borelli 16</t>
  </si>
  <si>
    <t>Braće Bilšić 2</t>
  </si>
  <si>
    <t>Braće Vranjana 8</t>
  </si>
  <si>
    <t>Braće Vranjana 9</t>
  </si>
  <si>
    <t>Braće Vranjana 11</t>
  </si>
  <si>
    <t>BRGULJE, Luka Brgulje bb</t>
  </si>
  <si>
    <t xml:space="preserve">BRGULJE, Luka Brgulje bb </t>
  </si>
  <si>
    <t>Brne Krnarutića 4</t>
  </si>
  <si>
    <t>Brne Krnarutića 6</t>
  </si>
  <si>
    <t>Brne Krnarutića 13</t>
  </si>
  <si>
    <t>Crno 145</t>
  </si>
  <si>
    <t>Don Ive Prodana 1</t>
  </si>
  <si>
    <t>Don Ive Prodana 2</t>
  </si>
  <si>
    <t>Don Ive Prodana 3</t>
  </si>
  <si>
    <t>Don Ive Prodana 4b</t>
  </si>
  <si>
    <t>Don Ive Prodana 6</t>
  </si>
  <si>
    <t>Don Ive Prodana 6a</t>
  </si>
  <si>
    <t>Don Ive Prodana 7</t>
  </si>
  <si>
    <t>Don Ive Prodana 8</t>
  </si>
  <si>
    <t>Don Ive Prodana 9</t>
  </si>
  <si>
    <t>Don Ive Prodana 10</t>
  </si>
  <si>
    <t>Don Ive Prodana 12</t>
  </si>
  <si>
    <t>E. Kotromanić 2</t>
  </si>
  <si>
    <t>E. Kotromanić 3</t>
  </si>
  <si>
    <t>E. Kotromanić 7</t>
  </si>
  <si>
    <t>F. Grisogona  11a</t>
  </si>
  <si>
    <t>F. Grisogona 14</t>
  </si>
  <si>
    <t>F. Grisogona14</t>
  </si>
  <si>
    <t>F. Grisogona 9</t>
  </si>
  <si>
    <t>F. Grisogona 17</t>
  </si>
  <si>
    <t>I. Gundulića 2e</t>
  </si>
  <si>
    <t>I. Mažuranića 4</t>
  </si>
  <si>
    <t>I. Mažuranića 13</t>
  </si>
  <si>
    <t>I. Meštrovića 13</t>
  </si>
  <si>
    <t xml:space="preserve">I. Mažuranića  4     </t>
  </si>
  <si>
    <t>Ilije Smiljanića 2</t>
  </si>
  <si>
    <t>Ilije Smiljanića 4a</t>
  </si>
  <si>
    <t>Istarska obala 1</t>
  </si>
  <si>
    <t>J. Barakovića 4</t>
  </si>
  <si>
    <t>J. Barakovića bb</t>
  </si>
  <si>
    <t>J. Barakovića 5</t>
  </si>
  <si>
    <t>J. Barakovića 6</t>
  </si>
  <si>
    <t>J. Barakovića 7</t>
  </si>
  <si>
    <t>J. Bijankinija 7</t>
  </si>
  <si>
    <t>J. Bijankinija 9</t>
  </si>
  <si>
    <t>J. Č. Čuke 3</t>
  </si>
  <si>
    <t>J. Č. Čuke 5</t>
  </si>
  <si>
    <t>J. M. Dalmatinca 3</t>
  </si>
  <si>
    <t>J. M. Dalmatinca 1</t>
  </si>
  <si>
    <t>J. M. Dalmatinca 4</t>
  </si>
  <si>
    <t>J. M. Dalmatinca 7</t>
  </si>
  <si>
    <t>K. Š. Bribirskih 16</t>
  </si>
  <si>
    <t>Kovačka 1</t>
  </si>
  <si>
    <t>Kovačka 2</t>
  </si>
  <si>
    <t>Kovačka 3</t>
  </si>
  <si>
    <t>Kovačka 4</t>
  </si>
  <si>
    <t>Kovačka 12</t>
  </si>
  <si>
    <t>Kralja D. Zvonimira 4</t>
  </si>
  <si>
    <t>Kralja D. Zvonimira 8</t>
  </si>
  <si>
    <t>Kralja D. Zvonimira bb</t>
  </si>
  <si>
    <t>Kraljskog Dalmatina 2</t>
  </si>
  <si>
    <t>Kraljskog Dalmatina 3</t>
  </si>
  <si>
    <t>Kraljskog Dalmatina 5</t>
  </si>
  <si>
    <t>Kraljskog Dalmatina 7</t>
  </si>
  <si>
    <t>Liburnska obala 4a</t>
  </si>
  <si>
    <t>Liburnska obala 4</t>
  </si>
  <si>
    <t>Liburnska obala 7</t>
  </si>
  <si>
    <t>Liburnska obala 8</t>
  </si>
  <si>
    <t>Liburnska obala bb</t>
  </si>
  <si>
    <t>Lj. Posavskog 1</t>
  </si>
  <si>
    <t>Lj. Posavskog 3</t>
  </si>
  <si>
    <t>Lj. Posavskog 4</t>
  </si>
  <si>
    <t>Lj. Posavskog 10</t>
  </si>
  <si>
    <t>Lj. Posavskog 14</t>
  </si>
  <si>
    <t>M. Klaića 1</t>
  </si>
  <si>
    <t>M. Klaića 2</t>
  </si>
  <si>
    <t>M. Klaića 3</t>
  </si>
  <si>
    <t>M. Klaića 4</t>
  </si>
  <si>
    <t>M. Klaića 5</t>
  </si>
  <si>
    <t>M. Klaića 7</t>
  </si>
  <si>
    <t>M. Klaića 9</t>
  </si>
  <si>
    <t>M. Krleže 5</t>
  </si>
  <si>
    <t>M. Šufflaya 14</t>
  </si>
  <si>
    <t>Madijevaca 1</t>
  </si>
  <si>
    <t>Madijevaca 2</t>
  </si>
  <si>
    <t>Madijevaca 3</t>
  </si>
  <si>
    <t>Madijevaca 4</t>
  </si>
  <si>
    <t>Madijevaca 6</t>
  </si>
  <si>
    <t>Majke Margarite 2</t>
  </si>
  <si>
    <t>Majke Margarite 3</t>
  </si>
  <si>
    <t>Majke Margarite 8</t>
  </si>
  <si>
    <t>Majke Margarite 9</t>
  </si>
  <si>
    <t>MO BRGULJE bb</t>
  </si>
  <si>
    <t>MO ARBANASI  (Trg Gospe Loretske) 1</t>
  </si>
  <si>
    <t>MO BRODARICA D. Špike 12a</t>
  </si>
  <si>
    <t>MO CRNO bb</t>
  </si>
  <si>
    <t>MO GAŽENICA      Palih rodoljuba  2</t>
  </si>
  <si>
    <t>MO GAŽENICA      Palih rodoljuba 2</t>
  </si>
  <si>
    <t>MO JAZINE Kralja S. Držislava 10</t>
  </si>
  <si>
    <t>MO KOŽINO Put Zgona 5</t>
  </si>
  <si>
    <t>MO MASLINA F. Petrića 5a</t>
  </si>
  <si>
    <t>MO MOLAT bb</t>
  </si>
  <si>
    <t>MO POLUOTOK bb</t>
  </si>
  <si>
    <t>MO PREMUDA Premuda 47</t>
  </si>
  <si>
    <t>PREMUDA Lučica Krijal bb</t>
  </si>
  <si>
    <t>MO PREMUDA Lučica Krijal bb</t>
  </si>
  <si>
    <t>MO PUNTAMIKA A.G. Matoša 6</t>
  </si>
  <si>
    <t>MO SILBA 414</t>
  </si>
  <si>
    <t>MO RIČINA J. Jovića 1</t>
  </si>
  <si>
    <t>MO VELI IZ bb</t>
  </si>
  <si>
    <t>MO VIŠNJIK G. Viteza bb</t>
  </si>
  <si>
    <t>MO ZAPUNTEL bb</t>
  </si>
  <si>
    <t>MOLAT bb</t>
  </si>
  <si>
    <t>Narodni trg 1</t>
  </si>
  <si>
    <t>Narodni trg 2</t>
  </si>
  <si>
    <t>Narodni trg 3</t>
  </si>
  <si>
    <t>Narodni trg 5</t>
  </si>
  <si>
    <t>N. Matafara 5</t>
  </si>
  <si>
    <t>Nova vrata bb</t>
  </si>
  <si>
    <t>Obala kneza Branimira 2</t>
  </si>
  <si>
    <t>Obala kneza Branimira 8</t>
  </si>
  <si>
    <t>Obala kneza Branimira 4</t>
  </si>
  <si>
    <t>Obala kneza Branimira 10</t>
  </si>
  <si>
    <t>Obala kneza Branimira 12</t>
  </si>
  <si>
    <t>Obala kneza Branimira 13</t>
  </si>
  <si>
    <t>Obala kneza Branimira 14</t>
  </si>
  <si>
    <t>Obala kneza Branimira 16</t>
  </si>
  <si>
    <t>Obala kneza Branimira 18</t>
  </si>
  <si>
    <t>Obala kneza Branimira bb</t>
  </si>
  <si>
    <t>Obala kneza Branimira 27</t>
  </si>
  <si>
    <t>Obala kralja Tomislava 1</t>
  </si>
  <si>
    <t>Perivoj V. Nazora 1</t>
  </si>
  <si>
    <t>Pod bedemom 1b</t>
  </si>
  <si>
    <t>Pod Bedemom 3</t>
  </si>
  <si>
    <t>Poljana pape Aleksandra III. 3</t>
  </si>
  <si>
    <t>Poljana pape Aleksandra III. 7</t>
  </si>
  <si>
    <t>Poljana Požarište 1</t>
  </si>
  <si>
    <t>Poljana Požarište 4</t>
  </si>
  <si>
    <t>Poljana Š. Budinića 1</t>
  </si>
  <si>
    <t>Poljana Š. Budinića 3</t>
  </si>
  <si>
    <t>Premuda 87</t>
  </si>
  <si>
    <t>Put Nina 2</t>
  </si>
  <si>
    <t>Put Pudarice bb</t>
  </si>
  <si>
    <t>Put Pudarice 15</t>
  </si>
  <si>
    <t>Put Pudarice 15g</t>
  </si>
  <si>
    <t>R. Boškovića 2</t>
  </si>
  <si>
    <t>R. Boškovića 6</t>
  </si>
  <si>
    <t>R. K. Jeretova 4</t>
  </si>
  <si>
    <t>R. K. Jeretova 5</t>
  </si>
  <si>
    <t>S. Radića 3</t>
  </si>
  <si>
    <t>S. Radića 10</t>
  </si>
  <si>
    <t>S. Radića 18</t>
  </si>
  <si>
    <t>S. Radića 20</t>
  </si>
  <si>
    <t>S. Radića 26</t>
  </si>
  <si>
    <t>S. Radića 28</t>
  </si>
  <si>
    <t>Stomorica 1</t>
  </si>
  <si>
    <t>Stomorica 14</t>
  </si>
  <si>
    <t>Š. Brusine 4</t>
  </si>
  <si>
    <t>Š. Brusine 5</t>
  </si>
  <si>
    <t>Š. Brusine 6</t>
  </si>
  <si>
    <t>Š. Brusine 8</t>
  </si>
  <si>
    <t>Š. Brusine 10</t>
  </si>
  <si>
    <t>Š. Brusine 10a</t>
  </si>
  <si>
    <t>Š. Brusine 12</t>
  </si>
  <si>
    <t>Š. Brusine 13</t>
  </si>
  <si>
    <t>Š. Brusine13</t>
  </si>
  <si>
    <t>Š. Brusine 19</t>
  </si>
  <si>
    <t>Široka ulica 1</t>
  </si>
  <si>
    <t>Široka ulica 2</t>
  </si>
  <si>
    <t>Široka ulica 4</t>
  </si>
  <si>
    <t>T. Ivčića 3b</t>
  </si>
  <si>
    <t>Široka ulica 24</t>
  </si>
  <si>
    <t>Trg Gospe Loretske 1</t>
  </si>
  <si>
    <t>Trg Gospe Loretske 5</t>
  </si>
  <si>
    <t>Trg P. Zoranića bb</t>
  </si>
  <si>
    <t>Trg P. Zoranića 3</t>
  </si>
  <si>
    <t>Trg P. Zoranića 4</t>
  </si>
  <si>
    <t>Trg P. Zoranića 1</t>
  </si>
  <si>
    <t xml:space="preserve">Veli Iž, lokacija Slanac </t>
  </si>
  <si>
    <t>V.  Zmajevića Arbanasi 12</t>
  </si>
  <si>
    <t>V. Maštrovića 20</t>
  </si>
  <si>
    <t>V. Papafave 1</t>
  </si>
  <si>
    <t>V. Papafave 3</t>
  </si>
  <si>
    <t>Varoška 3</t>
  </si>
  <si>
    <t>Varoška 4</t>
  </si>
  <si>
    <t>Varoška 6</t>
  </si>
  <si>
    <t>Vinkovačka ulica bb</t>
  </si>
  <si>
    <t>Vrata sv. Krševana bb</t>
  </si>
  <si>
    <t xml:space="preserve">Vrata sv. Roka bb </t>
  </si>
  <si>
    <t>Vukovarska ulica 1</t>
  </si>
  <si>
    <t>Zlatarska 4</t>
  </si>
  <si>
    <t>Zrinsko-Frankopanska 3</t>
  </si>
  <si>
    <t>Zrinsko-Frankopanska 5</t>
  </si>
  <si>
    <t>Zrinsko-Frankopanska 13</t>
  </si>
  <si>
    <t>Zrinsko-Frankopanska 14</t>
  </si>
  <si>
    <t>Ukupno- popis upravnih objekata u vlasništvu Grada Zadra:</t>
  </si>
  <si>
    <t>Konto</t>
  </si>
  <si>
    <t>Računala i računalna oprema</t>
  </si>
  <si>
    <t>Električni pisaći strojevi</t>
  </si>
  <si>
    <t>Električni računski strojevi</t>
  </si>
  <si>
    <t>Ostali pisaći i računski strojevi</t>
  </si>
  <si>
    <t>Uredski namještaj drveni</t>
  </si>
  <si>
    <t>Ostali ured. Namještaj-metal-kombinacija</t>
  </si>
  <si>
    <t>Ured. Namještaj u ostalim nespomenutim organizacijama</t>
  </si>
  <si>
    <t>Ostala uredska oprema (fotokop. Aparat)</t>
  </si>
  <si>
    <t>Radio i TV prijemnici</t>
  </si>
  <si>
    <t>Magnetofoni, diktafoni, kazetofoni</t>
  </si>
  <si>
    <t>Mobiteli</t>
  </si>
  <si>
    <t>Telefoni i ostali komunikacijski uređaji</t>
  </si>
  <si>
    <t>Telefonske centrale s pripadajućim instalacijama</t>
  </si>
  <si>
    <t>Ostala komunikacijska oprema</t>
  </si>
  <si>
    <t>Oprema za grijanje, ventilaciju i hlađenje</t>
  </si>
  <si>
    <t>Peći</t>
  </si>
  <si>
    <t>Oprema za održavanje prostorija- usisavači</t>
  </si>
  <si>
    <t>Ostala oprema za održavanje i zaštitu</t>
  </si>
  <si>
    <t>Sportska oprema</t>
  </si>
  <si>
    <t>Glazbeni instrumenti i oprema klavir</t>
  </si>
  <si>
    <t>Morske orgulje- trublje</t>
  </si>
  <si>
    <t>Uređaji, strojevi i oprema za ostale namjene</t>
  </si>
  <si>
    <t>Uređaji kućni aparati</t>
  </si>
  <si>
    <t>Strojevi</t>
  </si>
  <si>
    <t>Ostala nespomenuta oprema</t>
  </si>
  <si>
    <t>Stavka u "Vrijednosti - imovina"</t>
  </si>
  <si>
    <t>10% od svote osiguranja</t>
  </si>
  <si>
    <t xml:space="preserve">*Prikazani bonusi u tabelarnim pregledima su bonusi po sadašnjim važećim policama AO. Prilikom izračuna premije AO za novo razdoblje koriste se bonusi na koje bi osiguranik prema uvjetima i cjenicima osiguravatelja imao pravo pod pretpostavkom da nije bilo štetnih događaja koje utječu na bonus/malus. </t>
  </si>
  <si>
    <t>Novac u sefu, trezoru, blagajni</t>
  </si>
  <si>
    <t>Nerazvrstane ceste- asfaltirane - sukladno linijskoj bazi podataka od društva ACES - kopneni dio</t>
  </si>
  <si>
    <t>Nerazvrstane ceste- neasfaltirane - sukladno linijskoj bazi od društva ACES - kopneni dio</t>
  </si>
  <si>
    <t xml:space="preserve">Mostovi </t>
  </si>
  <si>
    <t>TROŠKOVNIK- REKAPITULACIJA</t>
  </si>
  <si>
    <t>R.br</t>
  </si>
  <si>
    <t>VRSTA OSIGURANJA</t>
  </si>
  <si>
    <t>SVEUKUPNO:</t>
  </si>
  <si>
    <t>Na premije osiguranja ne obračunava se porez na dodanu vrijednost temeljem članka 40.a. Zakona o porezu na dodanu vrijednost</t>
  </si>
  <si>
    <t>OSIGURANJE IMOVINE</t>
  </si>
  <si>
    <t>OSIGURANJE OD ODGOVORNOSTI</t>
  </si>
  <si>
    <t>OSIGURANJE OD NEZGODE</t>
  </si>
  <si>
    <t>OSIGURANJE MOTORNIH VOZILA</t>
  </si>
  <si>
    <t>OSIGURANJE PLOVILA</t>
  </si>
  <si>
    <t>TROŠKOVNIK - OPĆE INFORMACIJE</t>
  </si>
  <si>
    <t>TROŠKOVNIK - ZAŠTITNE MJERE</t>
  </si>
  <si>
    <t>TROŠKOVNIK - IMOVINA</t>
  </si>
  <si>
    <t>TROŠKOVNIK - POPIS OSNOVNIH SREDSTAVA</t>
  </si>
  <si>
    <t>TROŠKOVNIK - PREGLED ŠTETA</t>
  </si>
  <si>
    <t>TROŠKOVNIK - VRIJEDNOSTI IMOVINA</t>
  </si>
  <si>
    <t>TROŠKOVNIK - DODATNI IZVORI OPASNOSTI</t>
  </si>
  <si>
    <t>TROŠKOVNIK - ODGOVORNOST</t>
  </si>
  <si>
    <t>TROŠKOVNIK - NEZGODA</t>
  </si>
  <si>
    <t>Na premije osiguranja ne primjenjuje se porez na dodanu vrijednost sukladno čl.40.1.a. Zakona o porezu na dodanu vrijednost</t>
  </si>
  <si>
    <t xml:space="preserve">                                                                               TROŠKOVNIK - MOTORNA VOZILA                                                                                                                                                                                                                                                                                                                                                                                                 TROŠKOVNIK - MOTORNA VOZILA</t>
  </si>
  <si>
    <t>TROŠKOVNIK - PLOVILA</t>
  </si>
  <si>
    <t>6.1.</t>
  </si>
  <si>
    <t>6.2.</t>
  </si>
  <si>
    <t>0,5% od svote osiguranja
(osim za totalne štete)</t>
  </si>
  <si>
    <t>Dragovoljno osiguranje od odgovornosti prema trećim osobama</t>
  </si>
  <si>
    <t>Pokriće od odgovornosti za dodatne izvore opasnosti, od odgovornosti iz posjeda kroz upravljanje (prema poslovnoj evidenciji osiguranika) (tablica Odgovornost- dodatni izvori)</t>
  </si>
  <si>
    <t>UKUPNA PREMIJA ZA 4 (ČETIRI) GODINE:</t>
  </si>
  <si>
    <t>UKUPNA PREMIJA ZA 1 (JEDNU) GODINU:</t>
  </si>
  <si>
    <t xml:space="preserve">MO Petrčane </t>
  </si>
  <si>
    <t xml:space="preserve">MO Dračevac </t>
  </si>
  <si>
    <t>Godišnja premija osiguranja (EUR)</t>
  </si>
  <si>
    <t>Limit / svota osiguranja (EUR)</t>
  </si>
  <si>
    <t>Vrijednost plovila- bez PDV-a (EUR)</t>
  </si>
  <si>
    <t>*Vrijednost plovila: 100.670,25 EUR (trup 59.725,26 EUR, stroj 29.862,63 EUR, oprema 11.082,35,00 EUR)</t>
  </si>
  <si>
    <t>Iznos osiguranja po osiguranoj osobi (EUR)</t>
  </si>
  <si>
    <t>Premija osiguranja (EUR)</t>
  </si>
  <si>
    <t>Ponuđena svota osiguranja po štetnom događaju i ukupno godišnje (EUR)</t>
  </si>
  <si>
    <t>Franšiza (EUR)</t>
  </si>
  <si>
    <r>
      <t>Čisti financijski gubitak</t>
    </r>
    <r>
      <rPr>
        <i/>
        <sz val="9"/>
        <color theme="1"/>
        <rFont val="Fedra Sans Pro Book"/>
        <charset val="238"/>
      </rPr>
      <t xml:space="preserve"> (Pure Financial Loss)</t>
    </r>
  </si>
  <si>
    <t xml:space="preserve">‐ smrt uslijed nezgode </t>
  </si>
  <si>
    <t>‐ trajni invaliditet</t>
  </si>
  <si>
    <r>
      <t xml:space="preserve">Oprema </t>
    </r>
    <r>
      <rPr>
        <i/>
        <sz val="10"/>
        <rFont val="Fedra Sans Pro Book"/>
        <charset val="238"/>
      </rPr>
      <t>(osim vozila i niže navedenih stavaka)</t>
    </r>
  </si>
  <si>
    <t>DA 21kom</t>
  </si>
  <si>
    <t>DA 112kom</t>
  </si>
  <si>
    <t>DA 12 kom</t>
  </si>
  <si>
    <t xml:space="preserve">DA </t>
  </si>
  <si>
    <t>DA (cijela zgrada)</t>
  </si>
  <si>
    <t>PROVIDUROVA PALAČA</t>
  </si>
  <si>
    <t>DA 27kom</t>
  </si>
  <si>
    <t>DA 160kom</t>
  </si>
  <si>
    <t>DA 19 kom</t>
  </si>
  <si>
    <t>DA 2kom</t>
  </si>
  <si>
    <t>3.1</t>
  </si>
  <si>
    <t>2.3</t>
  </si>
  <si>
    <t xml:space="preserve">Ostala uredska oprema - kneževa palača </t>
  </si>
  <si>
    <t xml:space="preserve">Projekt ZDB skulptura makete </t>
  </si>
  <si>
    <t>2.4</t>
  </si>
  <si>
    <t xml:space="preserve">Ostala oprema - Providurova palača </t>
  </si>
  <si>
    <t>2.1</t>
  </si>
  <si>
    <t>3.2</t>
  </si>
  <si>
    <t xml:space="preserve">Oprema za odžavanje i zaštitu </t>
  </si>
  <si>
    <t>2.2</t>
  </si>
  <si>
    <t xml:space="preserve">Oprema za održavanje prostorija </t>
  </si>
  <si>
    <t>Oprema za protupožarnu zaštitu (osim vozila)</t>
  </si>
  <si>
    <t xml:space="preserve">Oprema za civilnu zaštitu </t>
  </si>
  <si>
    <t xml:space="preserve">Mjerni i kontrolni uređaji </t>
  </si>
  <si>
    <t>2.5</t>
  </si>
  <si>
    <t>Skulptura makete</t>
  </si>
  <si>
    <t xml:space="preserve">Javna društvena građevina u Kožinu </t>
  </si>
  <si>
    <t xml:space="preserve">Škola Novi Bokanjac </t>
  </si>
  <si>
    <t xml:space="preserve">Poslovni objeket TIC </t>
  </si>
  <si>
    <t xml:space="preserve">Dječji vrtić Ciciban </t>
  </si>
  <si>
    <t>Osnovna škola Olib</t>
  </si>
  <si>
    <t>Osnovna škola Bili Brig (Zadarski otoci)</t>
  </si>
  <si>
    <t xml:space="preserve">OŠ Krune Krstića - PŠ Ploče </t>
  </si>
  <si>
    <t xml:space="preserve">Osnovna škola Smiljevac </t>
  </si>
  <si>
    <t xml:space="preserve">Dječji vrtić Bokanjac </t>
  </si>
  <si>
    <t xml:space="preserve">Dječji vrtić Višnjik </t>
  </si>
  <si>
    <t xml:space="preserve">Dječji vrtić Jazine </t>
  </si>
  <si>
    <t xml:space="preserve">Zgrada biblioteke Arbanasi </t>
  </si>
  <si>
    <t xml:space="preserve">Dom Hrvatske mladeži </t>
  </si>
  <si>
    <t xml:space="preserve">Providurova palača </t>
  </si>
  <si>
    <t xml:space="preserve">Crvka Sv. Stošije Puntamika </t>
  </si>
  <si>
    <t xml:space="preserve">Kiosci bedemi </t>
  </si>
  <si>
    <t xml:space="preserve">Reciklažno dvorište </t>
  </si>
  <si>
    <t>MO VIŠNJIK G. Viteza 1</t>
  </si>
  <si>
    <t>MO VOŠTARNICA Veslačka 12</t>
  </si>
  <si>
    <t>Zrinsko-Frankopanska 16</t>
  </si>
  <si>
    <t>Ukupno poslovni prostori Grada Zadra:</t>
  </si>
  <si>
    <t>Lom stroja za svu opremu, elektroničku opremu i sve pripadajuće uređaje, infrastrukturne instalacije i strojno mehaničku opremu građevinskih objekata - Uključeni troškovi pronalaženja mjesta oštećenja, vraćanja u prvobitno stanje, zemljani i asfaltni radovi te pripadajuća punjenja (plinska i tekuća), štete uslijed mraza i smrzavanja, uključene sajle i trake opreme i posljedične štete nastale pucanjem ili pregorijevanjem (uz uvjet redovnog atestiranja ovlaštenih društava)  te proširenje na štete uslijed preopterećenja, podnapona ili prenapona opskrbne mreže - uključen otkup amortizacije</t>
  </si>
  <si>
    <t>Poplava, bujica, visoka voda i podzemna voda (uključivo mora i jezera)</t>
  </si>
  <si>
    <t>PREMIJA OSIGURANJA 
ZA 1 (JEDNU) GODINU (EUR)</t>
  </si>
  <si>
    <t>PREMIJA OSIGURANJA 
ZA 4 (ČETIRI) GODINE (EUR)</t>
  </si>
  <si>
    <t>Sva oprema i računala na novu vrijednost</t>
  </si>
  <si>
    <t>Potres (na sadašnju vrijednost) za građevinske objekte, opremu, računala i novac</t>
  </si>
  <si>
    <t>Iznos osiguranja po štetnom događaju 
i ukupno godišnje (EUR)</t>
  </si>
  <si>
    <t>ZD330NC</t>
  </si>
  <si>
    <t>ZD397NC</t>
  </si>
  <si>
    <t>ZD328NC</t>
  </si>
  <si>
    <t>ZD311NC</t>
  </si>
  <si>
    <t>ZD350NC</t>
  </si>
  <si>
    <t>ZD377NC</t>
  </si>
  <si>
    <t>ZD303NC</t>
  </si>
  <si>
    <t>MAZDA CX 30</t>
  </si>
  <si>
    <t>3MVDM6WE60E226149</t>
  </si>
  <si>
    <t>017003360454</t>
  </si>
  <si>
    <t>23.06.2024.</t>
  </si>
  <si>
    <t>26.09.2023.</t>
  </si>
  <si>
    <t>3MVDM6WE60E308292</t>
  </si>
  <si>
    <t>017003360721</t>
  </si>
  <si>
    <t>JMZDJ6HA601354643</t>
  </si>
  <si>
    <t>017003360764</t>
  </si>
  <si>
    <t>MAZDA 2 G75 CHALLENGE</t>
  </si>
  <si>
    <t>JMZDJ6HA601356144</t>
  </si>
  <si>
    <t>017003360780</t>
  </si>
  <si>
    <t>TMBJB9NS3N8007885</t>
  </si>
  <si>
    <t>ŠKODA KODIAQ FL PREMIUM</t>
  </si>
  <si>
    <t>ŠKODA FABIA COMBI SIMPLY 1.0</t>
  </si>
  <si>
    <t>TMBJP6NJ0NZ019008</t>
  </si>
  <si>
    <t>017003360837</t>
  </si>
  <si>
    <t>017003360810</t>
  </si>
  <si>
    <t>VW T-CROSS 1.0 TSI</t>
  </si>
  <si>
    <t>WVGZZZC1ZMY130631</t>
  </si>
  <si>
    <t>017003360861</t>
  </si>
  <si>
    <t>Dragovoljno osiguranje putnika i članova posade od posljedica nezgode- 12</t>
  </si>
  <si>
    <t>Javna namjena 
(javna brodica/čamac jest brodica/čamac, osim ratne brodice/čamca, namijenjena i opremljena za obavljanje djelatnosti od općeg interesa države, a čiji je vlasnik, odnosno brodar država ili neko drugo tijelo ovlašteno od države i koja služi isključivo u negospodarske namjene;)</t>
  </si>
  <si>
    <t>Premija Automobilska odgovornost - AO (EUR):</t>
  </si>
  <si>
    <t>Premija Auto nezgoda - AN (EUR):</t>
  </si>
  <si>
    <r>
      <t>Premija puno kasko osiguranje- AK</t>
    </r>
    <r>
      <rPr>
        <sz val="10"/>
        <color rgb="FFFF0000"/>
        <rFont val="Fedra Sans Pro Book"/>
        <charset val="238"/>
      </rPr>
      <t xml:space="preserve"> </t>
    </r>
    <r>
      <rPr>
        <b/>
        <sz val="10"/>
        <color indexed="9"/>
        <rFont val="Fedra Sans Pro Book"/>
        <charset val="238"/>
      </rPr>
      <t>(EUR):</t>
    </r>
  </si>
  <si>
    <t xml:space="preserve">Autoasistencija- pomoć na cesti (RH i Europa)
(EUR)
</t>
  </si>
  <si>
    <t xml:space="preserve">AO PLUS- osobne štete vozača
(EUR)
</t>
  </si>
  <si>
    <t xml:space="preserve">Zaštita stečenog bonusa po AO polici
(EUR)
</t>
  </si>
  <si>
    <t xml:space="preserve">UKUPNO (AO; AN; AK; ASISTENCIJA; AO PLUS; ZAŠTITA AO BONUSA):
(EUR)
</t>
  </si>
  <si>
    <t>Naziv:</t>
  </si>
  <si>
    <t>Novonabavna vrijednost vozila- s PDV-om (EUR)</t>
  </si>
  <si>
    <t>017002948261</t>
  </si>
  <si>
    <t>017002948300</t>
  </si>
  <si>
    <t>MO JAZINE II Molatska 11 a</t>
  </si>
  <si>
    <t>MO PLOČA (Put Ploča bb)</t>
  </si>
  <si>
    <t xml:space="preserve">MO STANOVI (Put Stanova 63) </t>
  </si>
  <si>
    <t>MOLAT 211</t>
  </si>
  <si>
    <t>MOLAT (UVALA LUČINA bb)</t>
  </si>
  <si>
    <t xml:space="preserve">Široka ulica 1             </t>
  </si>
  <si>
    <t>Vrata sv. Roka bb (2)</t>
  </si>
  <si>
    <t>Vrata sv. Roka bb (1)</t>
  </si>
  <si>
    <t>Dalmatinskog sabora 11</t>
  </si>
  <si>
    <t>A.G. Matoša 36</t>
  </si>
  <si>
    <t xml:space="preserve">Olib </t>
  </si>
  <si>
    <t>A. Hebranga 11a i 11b</t>
  </si>
  <si>
    <t xml:space="preserve">MO Novi Bokanjac </t>
  </si>
  <si>
    <t>MO DIKLO, Krešimirova obala 164</t>
  </si>
  <si>
    <t>MO Veli IŽ, Veli Iž bb</t>
  </si>
  <si>
    <t>Vrijednosti (sveukupna vrijednost građevinskih objekata po mjestu osiguranja) (EUR):</t>
  </si>
  <si>
    <t>4 obroka kvartalno,
osim motornih vozila za koja se premija plaća odjednom po primitku e-računa</t>
  </si>
  <si>
    <r>
      <t>FLEXA NA NOVU VRIJEDNOST
(</t>
    </r>
    <r>
      <rPr>
        <b/>
        <sz val="9"/>
        <rFont val="Fedra Sans Pro Book"/>
        <charset val="238"/>
      </rPr>
      <t>POŽAR, UDAR GROMA (direktni i indirektni), EKSPLOZIJA, PAD I UDAR LETJELICE</t>
    </r>
    <r>
      <rPr>
        <b/>
        <sz val="10"/>
        <rFont val="Fedra Sans Pro Book"/>
        <charset val="238"/>
      </rPr>
      <t>)</t>
    </r>
  </si>
  <si>
    <t xml:space="preserve">Teško bolesna stanja </t>
  </si>
  <si>
    <t>331,81 EUR</t>
  </si>
  <si>
    <t xml:space="preserve">6.636,14 EUR </t>
  </si>
  <si>
    <t xml:space="preserve">1.327.228,08 EUR </t>
  </si>
  <si>
    <t>132.722,81 EUR</t>
  </si>
  <si>
    <t>Minimalno propisana svota osiguranja po štetnom događaju i ukupno godišnje (EUR)</t>
  </si>
  <si>
    <t>Maksimalno propisana svota osiguranja po štetnom događaju i ukupno godišnje (EUR)</t>
  </si>
  <si>
    <t xml:space="preserve">Provalna krađa uključujući vandalizam i razbojstvo i veća oštećenja građevinskih  dijelova prostorija, instalacija i opreme, na iskazan limit i uvažavajući slijedeće podlimite:
Novac i druge vrijednosti za vrijeme interne manipulacije 10.000,00 EUR </t>
  </si>
  <si>
    <t>*Osiguranje vozača i putnika na iznos osiguranja: 5.308,91 EUR za slučaj smrti, 10.617,82 EUR za slučaj trajnog invaliditeta</t>
  </si>
  <si>
    <t>Nabavna vrijednost (EUR) na dan 31.12.2022.</t>
  </si>
  <si>
    <t>Nabavna vrijednost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</si>
</sst>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-* #,##0.00\ &quot;HRK&quot;_-;\-* #,##0.00\ &quot;HRK&quot;_-;_-* &quot;-&quot;??\ &quot;HRK&quot;_-;_-@_-"/>
    <numFmt numFmtId="165" formatCode="_(* #,##0.00_);_(* \(#,##0.00\);_(* &quot;-&quot;??_);_(@_)"/>
    <numFmt numFmtId="166" formatCode="_-* #,##0.00\ [$kn-41A]_-;\-* #,##0.00\ [$kn-41A]_-;_-* &quot;-&quot;??\ [$kn-41A]_-;_-@_-"/>
    <numFmt numFmtId="167" formatCode="_-* #,##0.00\ [$HRK]_-;\-* #,##0.00\ [$HRK]_-;_-* &quot;-&quot;??\ [$HRK]_-;_-@_-"/>
    <numFmt numFmtId="168" formatCode="_-* #,##0.00\ _k_n_-;\-* #,##0.00\ _k_n_-;_-* &quot;-&quot;??\ _k_n_-;_-@_-"/>
    <numFmt numFmtId="169" formatCode="_-* #,##0.00&quot; kn&quot;_-;\-* #,##0.00&quot; kn&quot;_-;_-* \-??&quot; kn&quot;_-;_-@_-"/>
    <numFmt numFmtId="170" formatCode="#,##0.00\ [$HRK]"/>
    <numFmt numFmtId="171" formatCode="#,##0.00\ [$EUR];\-#,##0.00\ [$EUR]"/>
    <numFmt numFmtId="172" formatCode="#,##0.00\ [$EUR]"/>
    <numFmt numFmtId="173" formatCode="#,##0.00\ [$HRK];\-#,##0.00\ [$HRK]"/>
    <numFmt numFmtId="174" formatCode="#,##0.00_ ;\-#,##0.00\ 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9"/>
      <name val="Arial"/>
      <family val="2"/>
      <charset val="238"/>
    </font>
    <font>
      <sz val="11"/>
      <color indexed="8"/>
      <name val="Calibri"/>
      <family val="2"/>
      <charset val="1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H-rim"/>
      <charset val="238"/>
    </font>
    <font>
      <sz val="8"/>
      <name val="Calibri"/>
      <family val="2"/>
      <scheme val="minor"/>
    </font>
    <font>
      <sz val="10"/>
      <color indexed="8"/>
      <name val="Fedra Sans Pro Book"/>
      <charset val="238"/>
    </font>
    <font>
      <sz val="11"/>
      <name val="Fedra Sans Pro Book"/>
      <charset val="238"/>
    </font>
    <font>
      <sz val="11"/>
      <color theme="1"/>
      <name val="Fedra Sans Pro Book"/>
      <charset val="238"/>
    </font>
    <font>
      <sz val="10"/>
      <color theme="1"/>
      <name val="Fedra Sans Pro Book"/>
      <charset val="238"/>
    </font>
    <font>
      <b/>
      <sz val="11"/>
      <color theme="1"/>
      <name val="Fedra Sans Pro Book"/>
      <charset val="238"/>
    </font>
    <font>
      <sz val="10"/>
      <name val="Fedra Sans Pro Book"/>
      <charset val="238"/>
    </font>
    <font>
      <i/>
      <sz val="10"/>
      <name val="Fedra Sans Pro Book"/>
      <charset val="238"/>
    </font>
    <font>
      <b/>
      <sz val="10"/>
      <color theme="1"/>
      <name val="Fedra Sans Pro Book"/>
      <charset val="238"/>
    </font>
    <font>
      <b/>
      <sz val="10"/>
      <color indexed="8"/>
      <name val="Fedra Sans Pro Book"/>
      <charset val="238"/>
    </font>
    <font>
      <b/>
      <sz val="10"/>
      <color theme="0"/>
      <name val="Fedra Sans Pro Book"/>
      <charset val="238"/>
    </font>
    <font>
      <b/>
      <sz val="10"/>
      <name val="Fedra Sans Pro Book"/>
      <charset val="238"/>
    </font>
    <font>
      <sz val="9"/>
      <color theme="1"/>
      <name val="Fedra Sans Pro Book"/>
      <charset val="238"/>
    </font>
    <font>
      <b/>
      <sz val="10"/>
      <color indexed="9"/>
      <name val="Fedra Sans Pro Book"/>
      <charset val="238"/>
    </font>
    <font>
      <sz val="10"/>
      <color indexed="63"/>
      <name val="Fedra Sans Pro Book"/>
      <charset val="238"/>
    </font>
    <font>
      <u/>
      <sz val="11"/>
      <color theme="10"/>
      <name val="Fedra Sans Pro Book"/>
      <charset val="238"/>
    </font>
    <font>
      <b/>
      <sz val="9"/>
      <name val="Fedra Sans Pro Book"/>
      <charset val="238"/>
    </font>
    <font>
      <b/>
      <sz val="11"/>
      <color indexed="9"/>
      <name val="Fedra Sans Pro Book"/>
      <charset val="238"/>
    </font>
    <font>
      <i/>
      <sz val="9"/>
      <color theme="1"/>
      <name val="Fedra Sans Pro Book"/>
      <charset val="238"/>
    </font>
    <font>
      <sz val="10"/>
      <color rgb="FFFF0000"/>
      <name val="Fedra Sans Pro Book"/>
      <charset val="238"/>
    </font>
    <font>
      <b/>
      <sz val="22"/>
      <name val="Fedra Sans Pro Book"/>
      <charset val="238"/>
    </font>
    <font>
      <b/>
      <sz val="11"/>
      <color rgb="FF000000"/>
      <name val="Fedra Sans Pro Book"/>
      <charset val="238"/>
    </font>
    <font>
      <b/>
      <sz val="9"/>
      <color theme="1"/>
      <name val="Fedra Sans Pro Book"/>
      <charset val="238"/>
    </font>
    <font>
      <sz val="9"/>
      <name val="Fedra Sans Pro Book"/>
      <charset val="238"/>
    </font>
    <font>
      <sz val="11"/>
      <color rgb="FF00610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rgb="FFA89968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8">
    <xf numFmtId="0" fontId="0" fillId="0" borderId="0"/>
    <xf numFmtId="0" fontId="8" fillId="0" borderId="0"/>
    <xf numFmtId="0" fontId="10" fillId="0" borderId="0"/>
    <xf numFmtId="0" fontId="8" fillId="0" borderId="0"/>
    <xf numFmtId="0" fontId="11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9" fontId="12" fillId="0" borderId="0" applyFont="0" applyFill="0" applyBorder="0" applyAlignment="0" applyProtection="0"/>
    <xf numFmtId="0" fontId="12" fillId="0" borderId="0"/>
    <xf numFmtId="0" fontId="8" fillId="0" borderId="0"/>
    <xf numFmtId="0" fontId="10" fillId="0" borderId="0"/>
    <xf numFmtId="9" fontId="10" fillId="0" borderId="0" applyFill="0" applyBorder="0" applyAlignment="0" applyProtection="0"/>
    <xf numFmtId="44" fontId="8" fillId="0" borderId="0" applyFont="0" applyFill="0" applyBorder="0" applyAlignment="0" applyProtection="0"/>
    <xf numFmtId="0" fontId="10" fillId="6" borderId="7" applyNumberFormat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7" fillId="0" borderId="0"/>
    <xf numFmtId="0" fontId="13" fillId="0" borderId="0"/>
    <xf numFmtId="44" fontId="14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15" fillId="0" borderId="0" applyNumberFormat="0" applyFill="0" applyBorder="0" applyAlignment="0" applyProtection="0"/>
    <xf numFmtId="0" fontId="5" fillId="0" borderId="0"/>
    <xf numFmtId="0" fontId="16" fillId="0" borderId="0"/>
    <xf numFmtId="0" fontId="17" fillId="0" borderId="0"/>
    <xf numFmtId="0" fontId="4" fillId="0" borderId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169" fontId="10" fillId="0" borderId="0" applyFill="0" applyBorder="0" applyAlignment="0" applyProtection="0"/>
    <xf numFmtId="0" fontId="10" fillId="6" borderId="19" applyNumberFormat="0" applyAlignment="0" applyProtection="0"/>
    <xf numFmtId="0" fontId="4" fillId="0" borderId="0"/>
    <xf numFmtId="0" fontId="4" fillId="0" borderId="0"/>
    <xf numFmtId="0" fontId="10" fillId="6" borderId="19" applyNumberFormat="0" applyAlignment="0" applyProtection="0"/>
    <xf numFmtId="0" fontId="4" fillId="0" borderId="0"/>
    <xf numFmtId="0" fontId="10" fillId="6" borderId="23" applyNumberFormat="0" applyAlignment="0" applyProtection="0"/>
    <xf numFmtId="0" fontId="10" fillId="6" borderId="22" applyNumberFormat="0" applyAlignment="0" applyProtection="0"/>
    <xf numFmtId="0" fontId="10" fillId="6" borderId="24" applyNumberFormat="0" applyAlignment="0" applyProtection="0"/>
    <xf numFmtId="0" fontId="10" fillId="6" borderId="21" applyNumberFormat="0" applyAlignment="0" applyProtection="0"/>
    <xf numFmtId="0" fontId="4" fillId="0" borderId="0"/>
    <xf numFmtId="0" fontId="4" fillId="0" borderId="0"/>
    <xf numFmtId="0" fontId="10" fillId="6" borderId="21" applyNumberFormat="0" applyAlignment="0" applyProtection="0"/>
    <xf numFmtId="0" fontId="10" fillId="6" borderId="22" applyNumberFormat="0" applyAlignment="0" applyProtection="0"/>
    <xf numFmtId="0" fontId="10" fillId="6" borderId="23" applyNumberFormat="0" applyAlignment="0" applyProtection="0"/>
    <xf numFmtId="0" fontId="4" fillId="0" borderId="0"/>
    <xf numFmtId="0" fontId="10" fillId="6" borderId="24" applyNumberFormat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8" fontId="9" fillId="0" borderId="0" applyFont="0" applyFill="0" applyBorder="0" applyAlignment="0" applyProtection="0"/>
    <xf numFmtId="168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" fillId="0" borderId="0"/>
    <xf numFmtId="0" fontId="18" fillId="0" borderId="0"/>
    <xf numFmtId="0" fontId="4" fillId="0" borderId="0"/>
    <xf numFmtId="0" fontId="4" fillId="0" borderId="0"/>
    <xf numFmtId="0" fontId="3" fillId="0" borderId="0"/>
    <xf numFmtId="4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0" fillId="0" borderId="0"/>
    <xf numFmtId="0" fontId="23" fillId="0" borderId="0"/>
    <xf numFmtId="0" fontId="11" fillId="0" borderId="0"/>
    <xf numFmtId="44" fontId="3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8" fillId="14" borderId="0" applyNumberFormat="0" applyBorder="0" applyAlignment="0" applyProtection="0"/>
  </cellStyleXfs>
  <cellXfs count="353">
    <xf numFmtId="0" fontId="0" fillId="0" borderId="0" xfId="0"/>
    <xf numFmtId="0" fontId="25" fillId="4" borderId="4" xfId="1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left"/>
    </xf>
    <xf numFmtId="1" fontId="25" fillId="2" borderId="28" xfId="1" applyNumberFormat="1" applyFont="1" applyFill="1" applyBorder="1" applyAlignment="1">
      <alignment horizontal="center" vertical="center"/>
    </xf>
    <xf numFmtId="1" fontId="25" fillId="2" borderId="4" xfId="1" applyNumberFormat="1" applyFont="1" applyFill="1" applyBorder="1" applyAlignment="1">
      <alignment horizontal="center" vertical="center"/>
    </xf>
    <xf numFmtId="0" fontId="27" fillId="0" borderId="27" xfId="0" applyFont="1" applyBorder="1" applyAlignment="1">
      <alignment horizontal="left"/>
    </xf>
    <xf numFmtId="0" fontId="27" fillId="2" borderId="27" xfId="0" applyFont="1" applyFill="1" applyBorder="1" applyAlignment="1">
      <alignment horizontal="left"/>
    </xf>
    <xf numFmtId="0" fontId="27" fillId="0" borderId="27" xfId="0" applyFont="1" applyBorder="1" applyAlignment="1">
      <alignment horizontal="left" wrapText="1"/>
    </xf>
    <xf numFmtId="0" fontId="28" fillId="4" borderId="4" xfId="25" applyFont="1" applyFill="1" applyBorder="1" applyAlignment="1">
      <alignment vertical="center"/>
    </xf>
    <xf numFmtId="0" fontId="27" fillId="0" borderId="25" xfId="0" applyFont="1" applyBorder="1" applyAlignment="1">
      <alignment horizontal="left" wrapText="1"/>
    </xf>
    <xf numFmtId="0" fontId="30" fillId="0" borderId="4" xfId="0" applyFont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31" fillId="4" borderId="4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10" borderId="4" xfId="0" applyFont="1" applyFill="1" applyBorder="1" applyAlignment="1">
      <alignment horizontal="center" vertical="center" wrapText="1"/>
    </xf>
    <xf numFmtId="0" fontId="30" fillId="11" borderId="4" xfId="0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28" fillId="4" borderId="0" xfId="25" applyFont="1" applyFill="1" applyAlignment="1">
      <alignment horizontal="center" vertical="center"/>
    </xf>
    <xf numFmtId="0" fontId="28" fillId="4" borderId="4" xfId="25" applyFont="1" applyFill="1" applyBorder="1" applyAlignment="1">
      <alignment horizontal="center" vertical="center"/>
    </xf>
    <xf numFmtId="4" fontId="32" fillId="4" borderId="4" xfId="25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/>
    </xf>
    <xf numFmtId="0" fontId="33" fillId="4" borderId="0" xfId="0" applyFont="1" applyFill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left" vertical="center" wrapText="1"/>
    </xf>
    <xf numFmtId="0" fontId="25" fillId="4" borderId="2" xfId="0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35" xfId="0" applyFont="1" applyFill="1" applyBorder="1" applyAlignment="1">
      <alignment horizontal="center" vertical="center" wrapText="1"/>
    </xf>
    <xf numFmtId="0" fontId="25" fillId="4" borderId="36" xfId="0" applyFont="1" applyFill="1" applyBorder="1" applyAlignment="1">
      <alignment horizontal="left" vertical="center" wrapText="1"/>
    </xf>
    <xf numFmtId="0" fontId="25" fillId="4" borderId="0" xfId="0" applyFont="1" applyFill="1" applyAlignment="1">
      <alignment horizontal="center" vertical="center" wrapText="1"/>
    </xf>
    <xf numFmtId="0" fontId="28" fillId="2" borderId="0" xfId="117" applyFont="1" applyFill="1" applyAlignment="1">
      <alignment horizontal="left" vertical="center" wrapText="1"/>
    </xf>
    <xf numFmtId="164" fontId="25" fillId="4" borderId="0" xfId="0" applyNumberFormat="1" applyFont="1" applyFill="1" applyAlignment="1">
      <alignment horizontal="center" vertical="center"/>
    </xf>
    <xf numFmtId="0" fontId="28" fillId="2" borderId="0" xfId="1" applyFont="1" applyFill="1" applyAlignment="1">
      <alignment horizontal="center" vertical="center"/>
    </xf>
    <xf numFmtId="0" fontId="32" fillId="4" borderId="4" xfId="1" applyFont="1" applyFill="1" applyBorder="1" applyAlignment="1">
      <alignment horizontal="center" vertical="center"/>
    </xf>
    <xf numFmtId="0" fontId="28" fillId="4" borderId="4" xfId="1" applyFont="1" applyFill="1" applyBorder="1" applyAlignment="1">
      <alignment horizontal="center" vertical="center"/>
    </xf>
    <xf numFmtId="49" fontId="28" fillId="4" borderId="4" xfId="1" applyNumberFormat="1" applyFont="1" applyFill="1" applyBorder="1" applyAlignment="1">
      <alignment horizontal="center" vertical="center"/>
    </xf>
    <xf numFmtId="0" fontId="38" fillId="0" borderId="4" xfId="1" applyFont="1" applyBorder="1" applyAlignment="1">
      <alignment horizontal="center" vertical="center"/>
    </xf>
    <xf numFmtId="0" fontId="39" fillId="2" borderId="4" xfId="30" applyFont="1" applyFill="1" applyBorder="1" applyAlignment="1">
      <alignment horizontal="center" vertical="center"/>
    </xf>
    <xf numFmtId="0" fontId="28" fillId="2" borderId="4" xfId="34" applyFont="1" applyFill="1" applyBorder="1" applyAlignment="1">
      <alignment horizontal="center" vertical="center"/>
    </xf>
    <xf numFmtId="171" fontId="28" fillId="2" borderId="4" xfId="34" applyNumberFormat="1" applyFont="1" applyFill="1" applyBorder="1" applyAlignment="1">
      <alignment horizontal="right" vertical="center"/>
    </xf>
    <xf numFmtId="0" fontId="28" fillId="3" borderId="4" xfId="88" applyFont="1" applyFill="1" applyBorder="1" applyAlignment="1">
      <alignment horizontal="center" vertical="center"/>
    </xf>
    <xf numFmtId="0" fontId="28" fillId="3" borderId="4" xfId="88" applyFont="1" applyFill="1" applyBorder="1" applyAlignment="1">
      <alignment vertical="center" wrapText="1"/>
    </xf>
    <xf numFmtId="171" fontId="28" fillId="3" borderId="4" xfId="88" applyNumberFormat="1" applyFont="1" applyFill="1" applyBorder="1" applyAlignment="1">
      <alignment horizontal="right" vertical="center"/>
    </xf>
    <xf numFmtId="0" fontId="30" fillId="3" borderId="4" xfId="90" applyFont="1" applyFill="1" applyBorder="1" applyAlignment="1">
      <alignment horizontal="center" vertical="center"/>
    </xf>
    <xf numFmtId="0" fontId="30" fillId="3" borderId="4" xfId="90" applyFont="1" applyFill="1" applyBorder="1" applyAlignment="1">
      <alignment horizontal="left" vertical="center"/>
    </xf>
    <xf numFmtId="171" fontId="32" fillId="3" borderId="4" xfId="88" applyNumberFormat="1" applyFont="1" applyFill="1" applyBorder="1" applyAlignment="1">
      <alignment horizontal="right" vertical="center"/>
    </xf>
    <xf numFmtId="0" fontId="28" fillId="2" borderId="4" xfId="88" applyFont="1" applyFill="1" applyBorder="1" applyAlignment="1">
      <alignment horizontal="center" vertical="center"/>
    </xf>
    <xf numFmtId="0" fontId="35" fillId="2" borderId="4" xfId="88" applyFont="1" applyFill="1" applyBorder="1" applyAlignment="1">
      <alignment horizontal="left" vertical="center" wrapText="1"/>
    </xf>
    <xf numFmtId="171" fontId="28" fillId="2" borderId="4" xfId="88" applyNumberFormat="1" applyFont="1" applyFill="1" applyBorder="1" applyAlignment="1">
      <alignment horizontal="right" vertical="center"/>
    </xf>
    <xf numFmtId="0" fontId="28" fillId="2" borderId="4" xfId="88" applyFont="1" applyFill="1" applyBorder="1" applyAlignment="1">
      <alignment vertical="center" wrapText="1"/>
    </xf>
    <xf numFmtId="0" fontId="28" fillId="0" borderId="4" xfId="88" applyFont="1" applyBorder="1" applyAlignment="1">
      <alignment vertical="center" wrapText="1"/>
    </xf>
    <xf numFmtId="0" fontId="30" fillId="0" borderId="4" xfId="88" applyFont="1" applyBorder="1" applyAlignment="1">
      <alignment horizontal="left" vertical="center" wrapText="1"/>
    </xf>
    <xf numFmtId="0" fontId="28" fillId="0" borderId="4" xfId="88" applyFont="1" applyBorder="1" applyAlignment="1">
      <alignment horizontal="left" vertical="center" wrapText="1"/>
    </xf>
    <xf numFmtId="0" fontId="32" fillId="2" borderId="0" xfId="1" applyFont="1" applyFill="1" applyAlignment="1">
      <alignment horizontal="center" vertical="center"/>
    </xf>
    <xf numFmtId="0" fontId="28" fillId="2" borderId="35" xfId="88" applyFont="1" applyFill="1" applyBorder="1" applyAlignment="1">
      <alignment horizontal="center" vertical="center"/>
    </xf>
    <xf numFmtId="0" fontId="30" fillId="0" borderId="35" xfId="88" applyFont="1" applyBorder="1" applyAlignment="1">
      <alignment horizontal="left" vertical="center" wrapText="1"/>
    </xf>
    <xf numFmtId="0" fontId="28" fillId="2" borderId="42" xfId="1" applyFont="1" applyFill="1" applyBorder="1" applyAlignment="1">
      <alignment horizontal="center" vertical="center"/>
    </xf>
    <xf numFmtId="0" fontId="28" fillId="2" borderId="0" xfId="1" applyFont="1" applyFill="1" applyAlignment="1">
      <alignment horizontal="center" vertical="center" wrapText="1"/>
    </xf>
    <xf numFmtId="164" fontId="28" fillId="2" borderId="0" xfId="1" applyNumberFormat="1" applyFont="1" applyFill="1" applyAlignment="1">
      <alignment horizontal="center" vertical="center"/>
    </xf>
    <xf numFmtId="164" fontId="28" fillId="2" borderId="31" xfId="1" applyNumberFormat="1" applyFont="1" applyFill="1" applyBorder="1" applyAlignment="1">
      <alignment horizontal="center" vertical="center"/>
    </xf>
    <xf numFmtId="0" fontId="28" fillId="2" borderId="0" xfId="9" applyFont="1" applyFill="1" applyAlignment="1">
      <alignment horizontal="center" vertical="center"/>
    </xf>
    <xf numFmtId="1" fontId="28" fillId="2" borderId="4" xfId="9" applyNumberFormat="1" applyFont="1" applyFill="1" applyBorder="1" applyAlignment="1">
      <alignment horizontal="center" vertical="center" wrapText="1"/>
    </xf>
    <xf numFmtId="0" fontId="28" fillId="2" borderId="4" xfId="9" applyFont="1" applyFill="1" applyBorder="1" applyAlignment="1">
      <alignment horizontal="center" vertical="center" wrapText="1"/>
    </xf>
    <xf numFmtId="1" fontId="28" fillId="2" borderId="35" xfId="9" applyNumberFormat="1" applyFont="1" applyFill="1" applyBorder="1" applyAlignment="1">
      <alignment horizontal="center" vertical="center" wrapText="1"/>
    </xf>
    <xf numFmtId="0" fontId="28" fillId="2" borderId="35" xfId="9" applyFont="1" applyFill="1" applyBorder="1" applyAlignment="1">
      <alignment horizontal="center" vertical="center" wrapText="1"/>
    </xf>
    <xf numFmtId="0" fontId="32" fillId="2" borderId="0" xfId="9" applyFont="1" applyFill="1" applyAlignment="1">
      <alignment horizontal="center" vertical="center" wrapText="1"/>
    </xf>
    <xf numFmtId="164" fontId="32" fillId="2" borderId="0" xfId="9" applyNumberFormat="1" applyFont="1" applyFill="1" applyAlignment="1">
      <alignment horizontal="center" vertical="center" wrapText="1"/>
    </xf>
    <xf numFmtId="164" fontId="32" fillId="2" borderId="0" xfId="7" applyNumberFormat="1" applyFont="1" applyFill="1" applyAlignment="1">
      <alignment horizontal="center" vertical="center" wrapText="1"/>
    </xf>
    <xf numFmtId="0" fontId="28" fillId="2" borderId="0" xfId="9" applyFont="1" applyFill="1" applyAlignment="1">
      <alignment horizontal="center" vertical="center" wrapText="1"/>
    </xf>
    <xf numFmtId="1" fontId="28" fillId="2" borderId="0" xfId="9" applyNumberFormat="1" applyFont="1" applyFill="1" applyAlignment="1">
      <alignment horizontal="center" vertical="center" wrapText="1"/>
    </xf>
    <xf numFmtId="164" fontId="28" fillId="2" borderId="0" xfId="9" applyNumberFormat="1" applyFont="1" applyFill="1" applyAlignment="1">
      <alignment horizontal="center" vertical="center" wrapText="1"/>
    </xf>
    <xf numFmtId="164" fontId="28" fillId="2" borderId="0" xfId="7" applyNumberFormat="1" applyFont="1" applyFill="1" applyAlignment="1">
      <alignment horizontal="center" vertical="center" wrapText="1"/>
    </xf>
    <xf numFmtId="0" fontId="28" fillId="2" borderId="0" xfId="19" applyFont="1" applyFill="1" applyAlignment="1">
      <alignment horizontal="center" vertical="center"/>
    </xf>
    <xf numFmtId="0" fontId="28" fillId="2" borderId="4" xfId="19" applyFont="1" applyFill="1" applyBorder="1" applyAlignment="1">
      <alignment horizontal="center" vertical="center" wrapText="1"/>
    </xf>
    <xf numFmtId="0" fontId="28" fillId="2" borderId="4" xfId="4" applyFont="1" applyFill="1" applyBorder="1" applyAlignment="1">
      <alignment horizontal="left" vertical="center" wrapText="1"/>
    </xf>
    <xf numFmtId="171" fontId="28" fillId="2" borderId="4" xfId="4" applyNumberFormat="1" applyFont="1" applyFill="1" applyBorder="1" applyAlignment="1">
      <alignment horizontal="right" vertical="center" wrapText="1"/>
    </xf>
    <xf numFmtId="171" fontId="28" fillId="2" borderId="4" xfId="19" applyNumberFormat="1" applyFont="1" applyFill="1" applyBorder="1" applyAlignment="1">
      <alignment horizontal="right" vertical="center" wrapText="1"/>
    </xf>
    <xf numFmtId="0" fontId="28" fillId="2" borderId="35" xfId="19" applyFont="1" applyFill="1" applyBorder="1" applyAlignment="1">
      <alignment horizontal="center" vertical="center" wrapText="1"/>
    </xf>
    <xf numFmtId="0" fontId="28" fillId="2" borderId="35" xfId="4" applyFont="1" applyFill="1" applyBorder="1" applyAlignment="1">
      <alignment horizontal="left" vertical="center" wrapText="1"/>
    </xf>
    <xf numFmtId="1" fontId="28" fillId="2" borderId="0" xfId="19" applyNumberFormat="1" applyFont="1" applyFill="1" applyAlignment="1">
      <alignment horizontal="center" vertical="center"/>
    </xf>
    <xf numFmtId="166" fontId="28" fillId="2" borderId="0" xfId="19" applyNumberFormat="1" applyFont="1" applyFill="1" applyAlignment="1">
      <alignment horizontal="center" vertical="center"/>
    </xf>
    <xf numFmtId="0" fontId="28" fillId="2" borderId="6" xfId="1" applyFont="1" applyFill="1" applyBorder="1" applyAlignment="1">
      <alignment vertical="center"/>
    </xf>
    <xf numFmtId="0" fontId="30" fillId="0" borderId="4" xfId="0" applyFont="1" applyBorder="1" applyAlignment="1">
      <alignment horizontal="center" vertical="center"/>
    </xf>
    <xf numFmtId="4" fontId="30" fillId="9" borderId="4" xfId="0" applyNumberFormat="1" applyFont="1" applyFill="1" applyBorder="1" applyAlignment="1">
      <alignment horizontal="center" vertical="center"/>
    </xf>
    <xf numFmtId="0" fontId="30" fillId="7" borderId="4" xfId="14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1" fontId="30" fillId="7" borderId="4" xfId="14" applyNumberFormat="1" applyFont="1" applyFill="1" applyBorder="1" applyAlignment="1">
      <alignment horizontal="center" vertical="center"/>
    </xf>
    <xf numFmtId="4" fontId="30" fillId="0" borderId="4" xfId="0" applyNumberFormat="1" applyFont="1" applyBorder="1" applyAlignment="1">
      <alignment horizontal="center" vertical="center"/>
    </xf>
    <xf numFmtId="0" fontId="30" fillId="7" borderId="0" xfId="14" applyFont="1" applyFill="1" applyAlignment="1">
      <alignment horizontal="center" vertical="center"/>
    </xf>
    <xf numFmtId="2" fontId="30" fillId="7" borderId="0" xfId="14" applyNumberFormat="1" applyFont="1" applyFill="1" applyAlignment="1">
      <alignment horizontal="center" vertical="center"/>
    </xf>
    <xf numFmtId="1" fontId="30" fillId="7" borderId="0" xfId="14" applyNumberFormat="1" applyFont="1" applyFill="1" applyAlignment="1">
      <alignment horizontal="center" vertical="center"/>
    </xf>
    <xf numFmtId="14" fontId="30" fillId="7" borderId="0" xfId="14" applyNumberFormat="1" applyFont="1" applyFill="1" applyAlignment="1">
      <alignment horizontal="center"/>
    </xf>
    <xf numFmtId="9" fontId="30" fillId="7" borderId="0" xfId="15" applyFont="1" applyFill="1" applyAlignment="1">
      <alignment horizontal="center"/>
    </xf>
    <xf numFmtId="0" fontId="28" fillId="2" borderId="30" xfId="1" applyFont="1" applyFill="1" applyBorder="1" applyAlignment="1">
      <alignment horizontal="center" vertical="center"/>
    </xf>
    <xf numFmtId="14" fontId="28" fillId="2" borderId="0" xfId="1" applyNumberFormat="1" applyFont="1" applyFill="1" applyAlignment="1">
      <alignment horizontal="center" vertical="center"/>
    </xf>
    <xf numFmtId="164" fontId="28" fillId="2" borderId="0" xfId="16" applyNumberFormat="1" applyFont="1" applyFill="1" applyAlignment="1">
      <alignment horizontal="center" vertical="center"/>
    </xf>
    <xf numFmtId="0" fontId="45" fillId="0" borderId="0" xfId="0" applyFont="1"/>
    <xf numFmtId="1" fontId="28" fillId="2" borderId="0" xfId="1" applyNumberFormat="1" applyFont="1" applyFill="1" applyAlignment="1">
      <alignment horizontal="center" vertical="center"/>
    </xf>
    <xf numFmtId="44" fontId="28" fillId="2" borderId="0" xfId="1" applyNumberFormat="1" applyFont="1" applyFill="1" applyAlignment="1">
      <alignment horizontal="center" vertical="center"/>
    </xf>
    <xf numFmtId="0" fontId="35" fillId="7" borderId="0" xfId="14" applyFont="1" applyFill="1" applyAlignment="1">
      <alignment horizontal="center" vertical="center"/>
    </xf>
    <xf numFmtId="0" fontId="28" fillId="2" borderId="0" xfId="8" applyFont="1" applyFill="1" applyAlignment="1">
      <alignment horizontal="center" vertical="center"/>
    </xf>
    <xf numFmtId="0" fontId="28" fillId="2" borderId="4" xfId="9" applyFont="1" applyFill="1" applyBorder="1" applyAlignment="1">
      <alignment horizontal="left" vertical="center" wrapText="1"/>
    </xf>
    <xf numFmtId="0" fontId="32" fillId="2" borderId="0" xfId="9" applyFont="1" applyFill="1" applyAlignment="1">
      <alignment horizontal="center" vertical="center"/>
    </xf>
    <xf numFmtId="0" fontId="28" fillId="2" borderId="0" xfId="9" applyFont="1" applyFill="1" applyAlignment="1">
      <alignment horizontal="left" vertical="center" wrapText="1"/>
    </xf>
    <xf numFmtId="44" fontId="28" fillId="2" borderId="0" xfId="5" applyFont="1" applyFill="1" applyBorder="1" applyAlignment="1">
      <alignment horizontal="center" vertical="center" wrapText="1"/>
    </xf>
    <xf numFmtId="0" fontId="46" fillId="2" borderId="0" xfId="1" applyFont="1" applyFill="1" applyAlignment="1">
      <alignment horizontal="center" vertical="center" wrapText="1"/>
    </xf>
    <xf numFmtId="44" fontId="28" fillId="2" borderId="0" xfId="5" applyFont="1" applyFill="1" applyAlignment="1">
      <alignment horizontal="center" vertical="center" wrapText="1"/>
    </xf>
    <xf numFmtId="0" fontId="28" fillId="4" borderId="0" xfId="25" applyFont="1" applyFill="1" applyAlignment="1">
      <alignment vertical="center"/>
    </xf>
    <xf numFmtId="0" fontId="33" fillId="4" borderId="0" xfId="25" applyFont="1" applyFill="1" applyAlignment="1">
      <alignment vertical="center"/>
    </xf>
    <xf numFmtId="0" fontId="30" fillId="4" borderId="9" xfId="25" applyFont="1" applyFill="1" applyBorder="1" applyAlignment="1">
      <alignment vertical="center"/>
    </xf>
    <xf numFmtId="171" fontId="25" fillId="4" borderId="4" xfId="27" applyNumberFormat="1" applyFont="1" applyFill="1" applyBorder="1" applyAlignment="1">
      <alignment horizontal="right" vertical="center"/>
    </xf>
    <xf numFmtId="168" fontId="28" fillId="4" borderId="0" xfId="25" applyNumberFormat="1" applyFont="1" applyFill="1" applyAlignment="1">
      <alignment vertical="center"/>
    </xf>
    <xf numFmtId="0" fontId="30" fillId="4" borderId="20" xfId="25" applyFont="1" applyFill="1" applyBorder="1" applyAlignment="1">
      <alignment vertical="center"/>
    </xf>
    <xf numFmtId="0" fontId="30" fillId="4" borderId="11" xfId="25" applyFont="1" applyFill="1" applyBorder="1" applyAlignment="1">
      <alignment vertical="center"/>
    </xf>
    <xf numFmtId="171" fontId="28" fillId="4" borderId="4" xfId="25" applyNumberFormat="1" applyFont="1" applyFill="1" applyBorder="1" applyAlignment="1">
      <alignment vertical="center"/>
    </xf>
    <xf numFmtId="0" fontId="28" fillId="2" borderId="0" xfId="25" applyFont="1" applyFill="1" applyAlignment="1">
      <alignment vertical="center"/>
    </xf>
    <xf numFmtId="171" fontId="28" fillId="2" borderId="0" xfId="25" applyNumberFormat="1" applyFont="1" applyFill="1" applyAlignment="1">
      <alignment vertical="center"/>
    </xf>
    <xf numFmtId="0" fontId="30" fillId="4" borderId="4" xfId="25" applyFont="1" applyFill="1" applyBorder="1" applyAlignment="1">
      <alignment vertical="center"/>
    </xf>
    <xf numFmtId="0" fontId="30" fillId="2" borderId="0" xfId="25" applyFont="1" applyFill="1" applyAlignment="1">
      <alignment vertical="center"/>
    </xf>
    <xf numFmtId="171" fontId="28" fillId="0" borderId="4" xfId="25" applyNumberFormat="1" applyFont="1" applyBorder="1" applyAlignment="1">
      <alignment vertical="center"/>
    </xf>
    <xf numFmtId="0" fontId="30" fillId="2" borderId="0" xfId="33" applyFont="1" applyFill="1" applyAlignment="1">
      <alignment horizontal="center" vertical="center"/>
    </xf>
    <xf numFmtId="0" fontId="35" fillId="2" borderId="4" xfId="33" applyFont="1" applyFill="1" applyBorder="1" applyAlignment="1">
      <alignment horizontal="center" vertical="center"/>
    </xf>
    <xf numFmtId="0" fontId="35" fillId="2" borderId="4" xfId="33" applyFont="1" applyFill="1" applyBorder="1" applyAlignment="1">
      <alignment horizontal="left" vertical="center"/>
    </xf>
    <xf numFmtId="167" fontId="30" fillId="2" borderId="0" xfId="33" applyNumberFormat="1" applyFont="1" applyFill="1" applyAlignment="1">
      <alignment horizontal="center" vertical="center"/>
    </xf>
    <xf numFmtId="0" fontId="30" fillId="2" borderId="4" xfId="33" applyFont="1" applyFill="1" applyBorder="1" applyAlignment="1">
      <alignment horizontal="center" vertical="center"/>
    </xf>
    <xf numFmtId="0" fontId="30" fillId="2" borderId="4" xfId="33" applyFont="1" applyFill="1" applyBorder="1" applyAlignment="1">
      <alignment horizontal="left" vertical="center"/>
    </xf>
    <xf numFmtId="0" fontId="47" fillId="2" borderId="0" xfId="33" applyFont="1" applyFill="1" applyAlignment="1">
      <alignment horizontal="center" vertical="center"/>
    </xf>
    <xf numFmtId="0" fontId="30" fillId="2" borderId="0" xfId="33" applyFont="1" applyFill="1" applyAlignment="1">
      <alignment horizontal="left" vertical="center"/>
    </xf>
    <xf numFmtId="0" fontId="28" fillId="4" borderId="0" xfId="1" applyFont="1" applyFill="1" applyAlignment="1">
      <alignment horizontal="center" vertical="center"/>
    </xf>
    <xf numFmtId="4" fontId="35" fillId="4" borderId="4" xfId="1" applyNumberFormat="1" applyFont="1" applyFill="1" applyBorder="1" applyAlignment="1">
      <alignment horizontal="center" vertical="center" wrapText="1"/>
    </xf>
    <xf numFmtId="0" fontId="30" fillId="4" borderId="4" xfId="26" applyFont="1" applyFill="1" applyBorder="1" applyAlignment="1">
      <alignment horizontal="center" vertical="center"/>
    </xf>
    <xf numFmtId="0" fontId="25" fillId="2" borderId="4" xfId="39" applyFont="1" applyFill="1" applyBorder="1" applyAlignment="1">
      <alignment horizontal="center" vertical="center"/>
    </xf>
    <xf numFmtId="0" fontId="28" fillId="4" borderId="0" xfId="25" applyFont="1" applyFill="1" applyAlignment="1">
      <alignment horizontal="center" vertical="center" wrapText="1"/>
    </xf>
    <xf numFmtId="0" fontId="32" fillId="4" borderId="4" xfId="25" applyFont="1" applyFill="1" applyBorder="1" applyAlignment="1">
      <alignment horizontal="center" vertical="center"/>
    </xf>
    <xf numFmtId="167" fontId="37" fillId="2" borderId="0" xfId="25" applyNumberFormat="1" applyFont="1" applyFill="1" applyAlignment="1">
      <alignment horizontal="center" vertical="center"/>
    </xf>
    <xf numFmtId="0" fontId="28" fillId="2" borderId="0" xfId="25" applyFont="1" applyFill="1" applyAlignment="1">
      <alignment horizontal="center" vertical="center"/>
    </xf>
    <xf numFmtId="167" fontId="28" fillId="2" borderId="0" xfId="25" applyNumberFormat="1" applyFont="1" applyFill="1" applyAlignment="1">
      <alignment horizontal="center" vertical="center"/>
    </xf>
    <xf numFmtId="0" fontId="28" fillId="4" borderId="0" xfId="25" applyFont="1" applyFill="1" applyAlignment="1">
      <alignment horizontal="left" vertical="center"/>
    </xf>
    <xf numFmtId="167" fontId="28" fillId="4" borderId="0" xfId="25" applyNumberFormat="1" applyFont="1" applyFill="1" applyAlignment="1">
      <alignment horizontal="center" vertical="center"/>
    </xf>
    <xf numFmtId="0" fontId="28" fillId="4" borderId="0" xfId="1" applyFont="1" applyFill="1" applyAlignment="1">
      <alignment horizontal="left" vertical="center"/>
    </xf>
    <xf numFmtId="0" fontId="30" fillId="0" borderId="4" xfId="1" applyFont="1" applyBorder="1" applyAlignment="1">
      <alignment horizontal="center" vertical="center"/>
    </xf>
    <xf numFmtId="0" fontId="30" fillId="2" borderId="4" xfId="1" applyFont="1" applyFill="1" applyBorder="1" applyAlignment="1">
      <alignment vertical="center"/>
    </xf>
    <xf numFmtId="0" fontId="30" fillId="0" borderId="4" xfId="39" applyFont="1" applyBorder="1" applyAlignment="1">
      <alignment horizontal="center" vertical="center"/>
    </xf>
    <xf numFmtId="0" fontId="30" fillId="0" borderId="4" xfId="39" applyFont="1" applyBorder="1" applyAlignment="1">
      <alignment vertical="center"/>
    </xf>
    <xf numFmtId="0" fontId="34" fillId="12" borderId="4" xfId="4" applyFont="1" applyFill="1" applyBorder="1" applyAlignment="1">
      <alignment horizontal="left" vertical="center"/>
    </xf>
    <xf numFmtId="0" fontId="34" fillId="12" borderId="4" xfId="4" applyFont="1" applyFill="1" applyBorder="1" applyAlignment="1">
      <alignment horizontal="center" vertical="center"/>
    </xf>
    <xf numFmtId="0" fontId="34" fillId="12" borderId="4" xfId="4" applyFont="1" applyFill="1" applyBorder="1" applyAlignment="1">
      <alignment horizontal="center" vertical="center" wrapText="1"/>
    </xf>
    <xf numFmtId="0" fontId="34" fillId="12" borderId="35" xfId="4" applyFont="1" applyFill="1" applyBorder="1" applyAlignment="1">
      <alignment horizontal="center" vertical="center"/>
    </xf>
    <xf numFmtId="171" fontId="41" fillId="12" borderId="34" xfId="88" applyNumberFormat="1" applyFont="1" applyFill="1" applyBorder="1" applyAlignment="1">
      <alignment horizontal="right" vertical="center" wrapText="1"/>
    </xf>
    <xf numFmtId="171" fontId="41" fillId="12" borderId="45" xfId="88" applyNumberFormat="1" applyFont="1" applyFill="1" applyBorder="1" applyAlignment="1">
      <alignment horizontal="right" vertical="center" wrapText="1"/>
    </xf>
    <xf numFmtId="0" fontId="37" fillId="12" borderId="1" xfId="1" applyFont="1" applyFill="1" applyBorder="1" applyAlignment="1">
      <alignment horizontal="center" vertical="center" wrapText="1"/>
    </xf>
    <xf numFmtId="0" fontId="37" fillId="12" borderId="4" xfId="1" applyFont="1" applyFill="1" applyBorder="1" applyAlignment="1">
      <alignment horizontal="center" vertical="center" wrapText="1"/>
    </xf>
    <xf numFmtId="0" fontId="37" fillId="12" borderId="4" xfId="1" applyFont="1" applyFill="1" applyBorder="1" applyAlignment="1">
      <alignment horizontal="center" vertical="center"/>
    </xf>
    <xf numFmtId="0" fontId="37" fillId="12" borderId="4" xfId="116" applyFont="1" applyFill="1" applyBorder="1" applyAlignment="1">
      <alignment horizontal="center" vertical="center" wrapText="1"/>
    </xf>
    <xf numFmtId="0" fontId="37" fillId="12" borderId="33" xfId="1" applyFont="1" applyFill="1" applyBorder="1" applyAlignment="1">
      <alignment horizontal="center" vertical="center" wrapText="1"/>
    </xf>
    <xf numFmtId="0" fontId="30" fillId="8" borderId="0" xfId="14" applyFont="1" applyFill="1" applyAlignment="1">
      <alignment horizontal="center" vertical="center"/>
    </xf>
    <xf numFmtId="0" fontId="44" fillId="8" borderId="0" xfId="14" applyFont="1" applyFill="1" applyAlignment="1">
      <alignment horizontal="center" vertical="center"/>
    </xf>
    <xf numFmtId="0" fontId="37" fillId="12" borderId="4" xfId="25" applyFont="1" applyFill="1" applyBorder="1" applyAlignment="1">
      <alignment horizontal="center" vertical="center"/>
    </xf>
    <xf numFmtId="0" fontId="37" fillId="12" borderId="10" xfId="25" applyFont="1" applyFill="1" applyBorder="1" applyAlignment="1">
      <alignment vertical="center"/>
    </xf>
    <xf numFmtId="171" fontId="37" fillId="12" borderId="4" xfId="25" applyNumberFormat="1" applyFont="1" applyFill="1" applyBorder="1" applyAlignment="1">
      <alignment horizontal="right" vertical="center"/>
    </xf>
    <xf numFmtId="0" fontId="37" fillId="12" borderId="4" xfId="25" applyFont="1" applyFill="1" applyBorder="1" applyAlignment="1">
      <alignment vertical="center"/>
    </xf>
    <xf numFmtId="171" fontId="37" fillId="12" borderId="4" xfId="25" applyNumberFormat="1" applyFont="1" applyFill="1" applyBorder="1" applyAlignment="1">
      <alignment vertical="center"/>
    </xf>
    <xf numFmtId="0" fontId="34" fillId="12" borderId="4" xfId="33" applyFont="1" applyFill="1" applyBorder="1" applyAlignment="1" applyProtection="1">
      <alignment horizontal="center" vertical="center"/>
      <protection locked="0"/>
    </xf>
    <xf numFmtId="167" fontId="34" fillId="12" borderId="4" xfId="33" applyNumberFormat="1" applyFont="1" applyFill="1" applyBorder="1" applyAlignment="1" applyProtection="1">
      <alignment horizontal="center" vertical="center"/>
      <protection locked="0"/>
    </xf>
    <xf numFmtId="167" fontId="37" fillId="12" borderId="4" xfId="25" applyNumberFormat="1" applyFont="1" applyFill="1" applyBorder="1" applyAlignment="1">
      <alignment horizontal="center" vertical="center"/>
    </xf>
    <xf numFmtId="167" fontId="37" fillId="12" borderId="14" xfId="25" applyNumberFormat="1" applyFont="1" applyFill="1" applyBorder="1" applyAlignment="1">
      <alignment horizontal="center" vertical="center"/>
    </xf>
    <xf numFmtId="0" fontId="32" fillId="4" borderId="46" xfId="25" applyFont="1" applyFill="1" applyBorder="1" applyAlignment="1">
      <alignment horizontal="center" vertical="center"/>
    </xf>
    <xf numFmtId="171" fontId="28" fillId="4" borderId="4" xfId="25" applyNumberFormat="1" applyFont="1" applyFill="1" applyBorder="1" applyAlignment="1">
      <alignment horizontal="right" vertical="center"/>
    </xf>
    <xf numFmtId="171" fontId="28" fillId="4" borderId="5" xfId="25" applyNumberFormat="1" applyFont="1" applyFill="1" applyBorder="1" applyAlignment="1">
      <alignment horizontal="right" vertical="center"/>
    </xf>
    <xf numFmtId="171" fontId="32" fillId="4" borderId="45" xfId="25" applyNumberFormat="1" applyFont="1" applyFill="1" applyBorder="1" applyAlignment="1">
      <alignment horizontal="right" vertical="center"/>
    </xf>
    <xf numFmtId="171" fontId="28" fillId="4" borderId="4" xfId="28" applyNumberFormat="1" applyFont="1" applyFill="1" applyBorder="1" applyAlignment="1">
      <alignment horizontal="right" vertical="center"/>
    </xf>
    <xf numFmtId="1" fontId="25" fillId="2" borderId="4" xfId="26" applyNumberFormat="1" applyFont="1" applyFill="1" applyBorder="1" applyAlignment="1">
      <alignment horizontal="center" vertical="center" wrapText="1"/>
    </xf>
    <xf numFmtId="0" fontId="25" fillId="2" borderId="4" xfId="26" applyFont="1" applyFill="1" applyBorder="1" applyAlignment="1">
      <alignment horizontal="center" vertical="center" wrapText="1"/>
    </xf>
    <xf numFmtId="0" fontId="28" fillId="2" borderId="4" xfId="39" applyFont="1" applyFill="1" applyBorder="1" applyAlignment="1">
      <alignment horizontal="center" vertical="center"/>
    </xf>
    <xf numFmtId="0" fontId="28" fillId="2" borderId="4" xfId="39" applyFont="1" applyFill="1" applyBorder="1" applyAlignment="1">
      <alignment horizontal="center" vertical="center" wrapText="1"/>
    </xf>
    <xf numFmtId="171" fontId="30" fillId="2" borderId="4" xfId="33" applyNumberFormat="1" applyFont="1" applyFill="1" applyBorder="1" applyAlignment="1">
      <alignment horizontal="right" vertical="center"/>
    </xf>
    <xf numFmtId="49" fontId="30" fillId="2" borderId="4" xfId="33" applyNumberFormat="1" applyFont="1" applyFill="1" applyBorder="1" applyAlignment="1">
      <alignment horizontal="center" vertical="center"/>
    </xf>
    <xf numFmtId="49" fontId="47" fillId="2" borderId="4" xfId="33" applyNumberFormat="1" applyFont="1" applyFill="1" applyBorder="1" applyAlignment="1">
      <alignment horizontal="center" vertical="center"/>
    </xf>
    <xf numFmtId="0" fontId="35" fillId="2" borderId="28" xfId="33" applyFont="1" applyFill="1" applyBorder="1" applyAlignment="1">
      <alignment horizontal="left" vertical="center"/>
    </xf>
    <xf numFmtId="0" fontId="30" fillId="2" borderId="35" xfId="33" applyFont="1" applyFill="1" applyBorder="1" applyAlignment="1">
      <alignment horizontal="center" vertical="center"/>
    </xf>
    <xf numFmtId="0" fontId="30" fillId="2" borderId="36" xfId="33" applyFont="1" applyFill="1" applyBorder="1" applyAlignment="1">
      <alignment horizontal="center" vertical="center"/>
    </xf>
    <xf numFmtId="171" fontId="35" fillId="2" borderId="4" xfId="33" applyNumberFormat="1" applyFont="1" applyFill="1" applyBorder="1" applyAlignment="1">
      <alignment horizontal="right" vertical="center"/>
    </xf>
    <xf numFmtId="0" fontId="30" fillId="4" borderId="47" xfId="25" applyFont="1" applyFill="1" applyBorder="1" applyAlignment="1">
      <alignment vertical="center"/>
    </xf>
    <xf numFmtId="171" fontId="25" fillId="2" borderId="4" xfId="27" applyNumberFormat="1" applyFont="1" applyFill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37" fillId="12" borderId="27" xfId="1" applyFont="1" applyFill="1" applyBorder="1" applyAlignment="1">
      <alignment horizontal="center" vertical="center" wrapText="1"/>
    </xf>
    <xf numFmtId="0" fontId="37" fillId="12" borderId="39" xfId="1" applyFont="1" applyFill="1" applyBorder="1" applyAlignment="1">
      <alignment horizontal="center" vertical="center" wrapText="1"/>
    </xf>
    <xf numFmtId="164" fontId="28" fillId="2" borderId="4" xfId="88" applyNumberFormat="1" applyFont="1" applyFill="1" applyBorder="1" applyAlignment="1">
      <alignment horizontal="center" vertical="center"/>
    </xf>
    <xf numFmtId="164" fontId="28" fillId="2" borderId="35" xfId="88" applyNumberFormat="1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/>
    </xf>
    <xf numFmtId="49" fontId="30" fillId="2" borderId="4" xfId="0" applyNumberFormat="1" applyFont="1" applyFill="1" applyBorder="1" applyAlignment="1">
      <alignment horizontal="center" vertical="center"/>
    </xf>
    <xf numFmtId="9" fontId="30" fillId="8" borderId="18" xfId="15" applyFont="1" applyFill="1" applyBorder="1" applyAlignment="1">
      <alignment horizontal="center"/>
    </xf>
    <xf numFmtId="172" fontId="25" fillId="13" borderId="32" xfId="15" applyNumberFormat="1" applyFont="1" applyFill="1" applyBorder="1" applyAlignment="1">
      <alignment horizontal="right" vertical="center"/>
    </xf>
    <xf numFmtId="0" fontId="37" fillId="12" borderId="27" xfId="97" applyFont="1" applyFill="1" applyBorder="1" applyAlignment="1">
      <alignment horizontal="center" vertical="center" wrapText="1"/>
    </xf>
    <xf numFmtId="4" fontId="30" fillId="9" borderId="27" xfId="0" applyNumberFormat="1" applyFont="1" applyFill="1" applyBorder="1" applyAlignment="1">
      <alignment horizontal="center" vertical="center"/>
    </xf>
    <xf numFmtId="0" fontId="37" fillId="12" borderId="50" xfId="1" applyFont="1" applyFill="1" applyBorder="1" applyAlignment="1">
      <alignment horizontal="center" vertical="center" wrapText="1"/>
    </xf>
    <xf numFmtId="0" fontId="37" fillId="12" borderId="51" xfId="1" applyFont="1" applyFill="1" applyBorder="1" applyAlignment="1">
      <alignment horizontal="center" vertical="center" wrapText="1"/>
    </xf>
    <xf numFmtId="0" fontId="37" fillId="12" borderId="52" xfId="1" applyFont="1" applyFill="1" applyBorder="1" applyAlignment="1">
      <alignment horizontal="center" vertical="center" wrapText="1"/>
    </xf>
    <xf numFmtId="44" fontId="28" fillId="2" borderId="27" xfId="5" applyFont="1" applyFill="1" applyBorder="1" applyAlignment="1">
      <alignment horizontal="center" vertical="center" wrapText="1"/>
    </xf>
    <xf numFmtId="0" fontId="37" fillId="12" borderId="35" xfId="1" applyFont="1" applyFill="1" applyBorder="1" applyAlignment="1">
      <alignment horizontal="center" vertical="center" wrapText="1"/>
    </xf>
    <xf numFmtId="164" fontId="28" fillId="2" borderId="16" xfId="9" applyNumberFormat="1" applyFont="1" applyFill="1" applyBorder="1" applyAlignment="1">
      <alignment horizontal="center" vertical="center" wrapText="1"/>
    </xf>
    <xf numFmtId="171" fontId="28" fillId="2" borderId="35" xfId="88" applyNumberFormat="1" applyFont="1" applyFill="1" applyBorder="1" applyAlignment="1">
      <alignment horizontal="right" vertical="center"/>
    </xf>
    <xf numFmtId="0" fontId="37" fillId="12" borderId="2" xfId="1" applyFont="1" applyFill="1" applyBorder="1" applyAlignment="1">
      <alignment horizontal="center" vertical="center" wrapText="1"/>
    </xf>
    <xf numFmtId="0" fontId="34" fillId="12" borderId="25" xfId="137" applyFont="1" applyFill="1" applyBorder="1" applyAlignment="1">
      <alignment horizontal="center" vertical="center" wrapText="1"/>
    </xf>
    <xf numFmtId="0" fontId="34" fillId="12" borderId="1" xfId="137" applyFont="1" applyFill="1" applyBorder="1" applyAlignment="1">
      <alignment horizontal="center" vertical="center" wrapText="1"/>
    </xf>
    <xf numFmtId="4" fontId="30" fillId="9" borderId="64" xfId="0" applyNumberFormat="1" applyFont="1" applyFill="1" applyBorder="1" applyAlignment="1">
      <alignment horizontal="center" vertical="center"/>
    </xf>
    <xf numFmtId="171" fontId="33" fillId="4" borderId="0" xfId="25" applyNumberFormat="1" applyFont="1" applyFill="1" applyAlignment="1">
      <alignment vertical="center"/>
    </xf>
    <xf numFmtId="0" fontId="29" fillId="0" borderId="25" xfId="0" applyFont="1" applyBorder="1" applyAlignment="1">
      <alignment horizontal="center" wrapText="1"/>
    </xf>
    <xf numFmtId="171" fontId="28" fillId="4" borderId="0" xfId="25" applyNumberFormat="1" applyFont="1" applyFill="1" applyAlignment="1">
      <alignment vertical="center"/>
    </xf>
    <xf numFmtId="0" fontId="28" fillId="4" borderId="4" xfId="1" applyFont="1" applyFill="1" applyBorder="1" applyAlignment="1">
      <alignment horizontal="center" vertical="center" wrapText="1"/>
    </xf>
    <xf numFmtId="171" fontId="25" fillId="2" borderId="4" xfId="0" applyNumberFormat="1" applyFont="1" applyFill="1" applyBorder="1" applyAlignment="1" applyProtection="1">
      <alignment horizontal="right" vertical="center"/>
      <protection locked="0"/>
    </xf>
    <xf numFmtId="0" fontId="34" fillId="2" borderId="4" xfId="4" applyFont="1" applyFill="1" applyBorder="1" applyAlignment="1">
      <alignment horizontal="center" vertical="center"/>
    </xf>
    <xf numFmtId="171" fontId="33" fillId="2" borderId="34" xfId="0" applyNumberFormat="1" applyFont="1" applyFill="1" applyBorder="1" applyAlignment="1" applyProtection="1">
      <alignment horizontal="right" vertical="center"/>
      <protection locked="0"/>
    </xf>
    <xf numFmtId="0" fontId="34" fillId="12" borderId="4" xfId="4" applyFont="1" applyFill="1" applyBorder="1" applyAlignment="1">
      <alignment horizontal="left" vertical="center" wrapText="1"/>
    </xf>
    <xf numFmtId="0" fontId="28" fillId="2" borderId="13" xfId="19" applyFont="1" applyFill="1" applyBorder="1" applyAlignment="1">
      <alignment horizontal="center" vertical="center" wrapText="1"/>
    </xf>
    <xf numFmtId="0" fontId="28" fillId="2" borderId="13" xfId="4" applyFont="1" applyFill="1" applyBorder="1" applyAlignment="1">
      <alignment horizontal="left" vertical="center" wrapText="1"/>
    </xf>
    <xf numFmtId="171" fontId="28" fillId="2" borderId="13" xfId="4" applyNumberFormat="1" applyFont="1" applyFill="1" applyBorder="1" applyAlignment="1">
      <alignment horizontal="right" vertical="center" wrapText="1"/>
    </xf>
    <xf numFmtId="0" fontId="37" fillId="2" borderId="0" xfId="1" applyFont="1" applyFill="1" applyAlignment="1">
      <alignment horizontal="center" vertical="center"/>
    </xf>
    <xf numFmtId="0" fontId="37" fillId="2" borderId="0" xfId="116" applyFont="1" applyFill="1" applyAlignment="1">
      <alignment horizontal="center" vertical="center" wrapText="1"/>
    </xf>
    <xf numFmtId="0" fontId="37" fillId="2" borderId="0" xfId="97" applyFont="1" applyFill="1" applyAlignment="1">
      <alignment horizontal="center" vertical="center" wrapText="1"/>
    </xf>
    <xf numFmtId="0" fontId="37" fillId="2" borderId="0" xfId="1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170" fontId="25" fillId="8" borderId="0" xfId="15" applyNumberFormat="1" applyFont="1" applyFill="1" applyBorder="1" applyAlignment="1">
      <alignment horizontal="right" vertical="center"/>
    </xf>
    <xf numFmtId="4" fontId="30" fillId="2" borderId="0" xfId="0" applyNumberFormat="1" applyFont="1" applyFill="1" applyAlignment="1">
      <alignment horizontal="center" vertical="center"/>
    </xf>
    <xf numFmtId="9" fontId="30" fillId="8" borderId="0" xfId="15" applyFont="1" applyFill="1" applyBorder="1" applyAlignment="1">
      <alignment horizontal="center"/>
    </xf>
    <xf numFmtId="173" fontId="41" fillId="2" borderId="0" xfId="88" applyNumberFormat="1" applyFont="1" applyFill="1" applyAlignment="1">
      <alignment horizontal="right" vertical="center" wrapText="1"/>
    </xf>
    <xf numFmtId="171" fontId="41" fillId="12" borderId="34" xfId="88" applyNumberFormat="1" applyFont="1" applyFill="1" applyBorder="1" applyAlignment="1">
      <alignment vertical="center"/>
    </xf>
    <xf numFmtId="0" fontId="30" fillId="0" borderId="27" xfId="0" applyFont="1" applyBorder="1" applyAlignment="1">
      <alignment horizontal="left" vertical="center" wrapText="1"/>
    </xf>
    <xf numFmtId="0" fontId="30" fillId="2" borderId="27" xfId="0" applyFont="1" applyFill="1" applyBorder="1" applyAlignment="1">
      <alignment horizontal="left" vertical="center" wrapText="1"/>
    </xf>
    <xf numFmtId="0" fontId="30" fillId="4" borderId="27" xfId="0" applyFont="1" applyFill="1" applyBorder="1" applyAlignment="1">
      <alignment horizontal="left" vertical="center" wrapText="1"/>
    </xf>
    <xf numFmtId="0" fontId="30" fillId="10" borderId="27" xfId="0" applyFont="1" applyFill="1" applyBorder="1" applyAlignment="1">
      <alignment horizontal="left" vertical="center" wrapText="1"/>
    </xf>
    <xf numFmtId="0" fontId="30" fillId="11" borderId="27" xfId="0" applyFont="1" applyFill="1" applyBorder="1" applyAlignment="1">
      <alignment horizontal="left" vertical="center" wrapText="1"/>
    </xf>
    <xf numFmtId="0" fontId="30" fillId="0" borderId="27" xfId="0" applyFont="1" applyBorder="1" applyAlignment="1">
      <alignment vertical="center" wrapText="1"/>
    </xf>
    <xf numFmtId="4" fontId="28" fillId="4" borderId="4" xfId="25" applyNumberFormat="1" applyFont="1" applyFill="1" applyBorder="1" applyAlignment="1">
      <alignment vertical="center"/>
    </xf>
    <xf numFmtId="0" fontId="37" fillId="12" borderId="4" xfId="25" applyFont="1" applyFill="1" applyBorder="1" applyAlignment="1">
      <alignment horizontal="center" vertical="center" wrapText="1"/>
    </xf>
    <xf numFmtId="172" fontId="37" fillId="12" borderId="4" xfId="25" applyNumberFormat="1" applyFont="1" applyFill="1" applyBorder="1" applyAlignment="1">
      <alignment vertical="center"/>
    </xf>
    <xf numFmtId="168" fontId="28" fillId="2" borderId="0" xfId="1" applyNumberFormat="1" applyFont="1" applyFill="1" applyAlignment="1">
      <alignment horizontal="center" vertical="center"/>
    </xf>
    <xf numFmtId="171" fontId="32" fillId="2" borderId="4" xfId="88" applyNumberFormat="1" applyFont="1" applyFill="1" applyBorder="1" applyAlignment="1">
      <alignment horizontal="right" vertical="center"/>
    </xf>
    <xf numFmtId="0" fontId="35" fillId="2" borderId="37" xfId="0" applyFont="1" applyFill="1" applyBorder="1" applyAlignment="1">
      <alignment horizontal="center" vertical="center" wrapText="1"/>
    </xf>
    <xf numFmtId="0" fontId="35" fillId="2" borderId="38" xfId="0" applyFont="1" applyFill="1" applyBorder="1" applyAlignment="1">
      <alignment horizontal="center" vertical="center" wrapText="1"/>
    </xf>
    <xf numFmtId="0" fontId="33" fillId="5" borderId="27" xfId="0" applyFont="1" applyFill="1" applyBorder="1" applyAlignment="1">
      <alignment horizontal="center" vertical="center" wrapText="1"/>
    </xf>
    <xf numFmtId="0" fontId="33" fillId="5" borderId="29" xfId="0" applyFont="1" applyFill="1" applyBorder="1" applyAlignment="1">
      <alignment horizontal="center" vertical="center" wrapText="1"/>
    </xf>
    <xf numFmtId="0" fontId="36" fillId="2" borderId="27" xfId="117" applyFont="1" applyFill="1" applyBorder="1" applyAlignment="1">
      <alignment horizontal="left" vertical="center" wrapText="1"/>
    </xf>
    <xf numFmtId="0" fontId="36" fillId="2" borderId="29" xfId="117" applyFont="1" applyFill="1" applyBorder="1" applyAlignment="1">
      <alignment horizontal="left" vertical="center" wrapText="1"/>
    </xf>
    <xf numFmtId="0" fontId="36" fillId="2" borderId="28" xfId="117" applyFont="1" applyFill="1" applyBorder="1" applyAlignment="1">
      <alignment horizontal="left" vertical="center" wrapText="1"/>
    </xf>
    <xf numFmtId="0" fontId="35" fillId="5" borderId="1" xfId="2" applyFont="1" applyFill="1" applyBorder="1" applyAlignment="1">
      <alignment horizontal="center" vertical="center"/>
    </xf>
    <xf numFmtId="0" fontId="35" fillId="5" borderId="2" xfId="2" applyFont="1" applyFill="1" applyBorder="1" applyAlignment="1">
      <alignment horizontal="center" vertical="center"/>
    </xf>
    <xf numFmtId="0" fontId="28" fillId="2" borderId="3" xfId="1" applyFont="1" applyFill="1" applyBorder="1" applyAlignment="1">
      <alignment horizontal="center" vertical="center"/>
    </xf>
    <xf numFmtId="0" fontId="28" fillId="2" borderId="0" xfId="1" applyFont="1" applyFill="1" applyAlignment="1">
      <alignment horizontal="center" vertical="center"/>
    </xf>
    <xf numFmtId="0" fontId="28" fillId="2" borderId="0" xfId="3" applyFont="1" applyFill="1" applyAlignment="1">
      <alignment horizontal="center" vertical="center"/>
    </xf>
    <xf numFmtId="0" fontId="28" fillId="2" borderId="48" xfId="1" applyFont="1" applyFill="1" applyBorder="1" applyAlignment="1">
      <alignment horizontal="center" vertical="center"/>
    </xf>
    <xf numFmtId="0" fontId="41" fillId="12" borderId="34" xfId="88" applyFont="1" applyFill="1" applyBorder="1" applyAlignment="1">
      <alignment horizontal="center" vertical="center"/>
    </xf>
    <xf numFmtId="0" fontId="37" fillId="12" borderId="26" xfId="88" applyFont="1" applyFill="1" applyBorder="1" applyAlignment="1">
      <alignment horizontal="center" vertical="center" wrapText="1"/>
    </xf>
    <xf numFmtId="0" fontId="37" fillId="12" borderId="17" xfId="88" applyFont="1" applyFill="1" applyBorder="1" applyAlignment="1">
      <alignment horizontal="center" vertical="center" wrapText="1"/>
    </xf>
    <xf numFmtId="0" fontId="37" fillId="12" borderId="13" xfId="88" applyFont="1" applyFill="1" applyBorder="1" applyAlignment="1">
      <alignment horizontal="center" vertical="center" wrapText="1"/>
    </xf>
    <xf numFmtId="0" fontId="35" fillId="3" borderId="1" xfId="90" applyFont="1" applyFill="1" applyBorder="1" applyAlignment="1">
      <alignment horizontal="center" vertical="center"/>
    </xf>
    <xf numFmtId="0" fontId="35" fillId="3" borderId="2" xfId="90" applyFont="1" applyFill="1" applyBorder="1" applyAlignment="1">
      <alignment horizontal="center" vertical="center"/>
    </xf>
    <xf numFmtId="0" fontId="41" fillId="12" borderId="37" xfId="88" applyFont="1" applyFill="1" applyBorder="1" applyAlignment="1">
      <alignment horizontal="center" vertical="center"/>
    </xf>
    <xf numFmtId="0" fontId="41" fillId="12" borderId="43" xfId="88" applyFont="1" applyFill="1" applyBorder="1" applyAlignment="1">
      <alignment horizontal="center" vertical="center"/>
    </xf>
    <xf numFmtId="0" fontId="35" fillId="5" borderId="4" xfId="2" applyFont="1" applyFill="1" applyBorder="1" applyAlignment="1">
      <alignment horizontal="center" vertical="center"/>
    </xf>
    <xf numFmtId="0" fontId="36" fillId="2" borderId="61" xfId="117" applyFont="1" applyFill="1" applyBorder="1" applyAlignment="1">
      <alignment horizontal="left" vertical="center" wrapText="1"/>
    </xf>
    <xf numFmtId="0" fontId="28" fillId="2" borderId="0" xfId="9" applyFont="1" applyFill="1" applyAlignment="1">
      <alignment horizontal="center" vertical="center" wrapText="1"/>
    </xf>
    <xf numFmtId="171" fontId="28" fillId="2" borderId="58" xfId="9" applyNumberFormat="1" applyFont="1" applyFill="1" applyBorder="1" applyAlignment="1">
      <alignment horizontal="center" vertical="center" wrapText="1"/>
    </xf>
    <xf numFmtId="171" fontId="28" fillId="2" borderId="0" xfId="9" applyNumberFormat="1" applyFont="1" applyFill="1" applyAlignment="1">
      <alignment horizontal="center" vertical="center" wrapText="1"/>
    </xf>
    <xf numFmtId="171" fontId="28" fillId="2" borderId="57" xfId="9" applyNumberFormat="1" applyFont="1" applyFill="1" applyBorder="1" applyAlignment="1">
      <alignment horizontal="center" vertical="center" wrapText="1"/>
    </xf>
    <xf numFmtId="171" fontId="28" fillId="2" borderId="25" xfId="9" applyNumberFormat="1" applyFont="1" applyFill="1" applyBorder="1" applyAlignment="1">
      <alignment horizontal="center" vertical="center" wrapText="1"/>
    </xf>
    <xf numFmtId="171" fontId="28" fillId="2" borderId="16" xfId="9" applyNumberFormat="1" applyFont="1" applyFill="1" applyBorder="1" applyAlignment="1">
      <alignment horizontal="center" vertical="center" wrapText="1"/>
    </xf>
    <xf numFmtId="171" fontId="28" fillId="2" borderId="59" xfId="9" applyNumberFormat="1" applyFont="1" applyFill="1" applyBorder="1" applyAlignment="1">
      <alignment horizontal="center" vertical="center" wrapText="1"/>
    </xf>
    <xf numFmtId="0" fontId="41" fillId="12" borderId="44" xfId="88" applyFont="1" applyFill="1" applyBorder="1" applyAlignment="1">
      <alignment horizontal="center" vertical="center"/>
    </xf>
    <xf numFmtId="0" fontId="35" fillId="5" borderId="27" xfId="2" applyFont="1" applyFill="1" applyBorder="1" applyAlignment="1">
      <alignment horizontal="center" vertical="center"/>
    </xf>
    <xf numFmtId="0" fontId="35" fillId="5" borderId="61" xfId="2" applyFont="1" applyFill="1" applyBorder="1" applyAlignment="1">
      <alignment horizontal="center" vertical="center"/>
    </xf>
    <xf numFmtId="0" fontId="35" fillId="5" borderId="28" xfId="2" applyFont="1" applyFill="1" applyBorder="1" applyAlignment="1">
      <alignment horizontal="center" vertical="center"/>
    </xf>
    <xf numFmtId="171" fontId="28" fillId="2" borderId="1" xfId="9" applyNumberFormat="1" applyFont="1" applyFill="1" applyBorder="1" applyAlignment="1">
      <alignment horizontal="center" vertical="center" wrapText="1"/>
    </xf>
    <xf numFmtId="171" fontId="28" fillId="2" borderId="62" xfId="9" applyNumberFormat="1" applyFont="1" applyFill="1" applyBorder="1" applyAlignment="1">
      <alignment horizontal="center" vertical="center" wrapText="1"/>
    </xf>
    <xf numFmtId="171" fontId="28" fillId="2" borderId="60" xfId="9" applyNumberFormat="1" applyFont="1" applyFill="1" applyBorder="1" applyAlignment="1">
      <alignment horizontal="center" vertical="center" wrapText="1"/>
    </xf>
    <xf numFmtId="0" fontId="36" fillId="2" borderId="1" xfId="117" applyFont="1" applyFill="1" applyBorder="1" applyAlignment="1">
      <alignment horizontal="left" vertical="center" wrapText="1"/>
    </xf>
    <xf numFmtId="0" fontId="36" fillId="2" borderId="2" xfId="117" applyFont="1" applyFill="1" applyBorder="1" applyAlignment="1">
      <alignment horizontal="left" vertical="center" wrapText="1"/>
    </xf>
    <xf numFmtId="0" fontId="28" fillId="2" borderId="0" xfId="20" applyFont="1" applyFill="1" applyAlignment="1">
      <alignment horizontal="center" vertical="center"/>
    </xf>
    <xf numFmtId="0" fontId="28" fillId="2" borderId="0" xfId="19" applyFont="1" applyFill="1" applyAlignment="1">
      <alignment horizontal="center" vertical="center"/>
    </xf>
    <xf numFmtId="1" fontId="28" fillId="2" borderId="16" xfId="19" applyNumberFormat="1" applyFont="1" applyFill="1" applyBorder="1" applyAlignment="1">
      <alignment horizontal="center" vertical="center" wrapText="1"/>
    </xf>
    <xf numFmtId="0" fontId="32" fillId="2" borderId="0" xfId="19" applyFont="1" applyFill="1" applyAlignment="1">
      <alignment horizontal="center" vertical="center" wrapText="1"/>
    </xf>
    <xf numFmtId="0" fontId="35" fillId="3" borderId="27" xfId="2" applyFont="1" applyFill="1" applyBorder="1" applyAlignment="1">
      <alignment horizontal="center" vertical="center"/>
    </xf>
    <xf numFmtId="0" fontId="35" fillId="3" borderId="61" xfId="2" applyFont="1" applyFill="1" applyBorder="1" applyAlignment="1">
      <alignment horizontal="center" vertical="center"/>
    </xf>
    <xf numFmtId="0" fontId="35" fillId="3" borderId="28" xfId="2" applyFont="1" applyFill="1" applyBorder="1" applyAlignment="1">
      <alignment horizontal="center" vertical="center"/>
    </xf>
    <xf numFmtId="0" fontId="41" fillId="2" borderId="0" xfId="88" applyFont="1" applyFill="1" applyAlignment="1">
      <alignment horizontal="center" vertical="center"/>
    </xf>
    <xf numFmtId="0" fontId="36" fillId="2" borderId="0" xfId="0" applyFont="1" applyFill="1" applyAlignment="1">
      <alignment horizontal="left" vertical="center" wrapText="1"/>
    </xf>
    <xf numFmtId="0" fontId="28" fillId="2" borderId="0" xfId="13" applyFont="1" applyFill="1" applyAlignment="1">
      <alignment horizontal="center" vertical="center"/>
    </xf>
    <xf numFmtId="0" fontId="35" fillId="5" borderId="4" xfId="26" applyFont="1" applyFill="1" applyBorder="1" applyAlignment="1">
      <alignment horizontal="center" vertical="center"/>
    </xf>
    <xf numFmtId="0" fontId="32" fillId="2" borderId="6" xfId="1" applyFont="1" applyFill="1" applyBorder="1" applyAlignment="1">
      <alignment horizontal="center"/>
    </xf>
    <xf numFmtId="0" fontId="32" fillId="2" borderId="36" xfId="1" applyFont="1" applyFill="1" applyBorder="1" applyAlignment="1">
      <alignment horizontal="center"/>
    </xf>
    <xf numFmtId="0" fontId="28" fillId="2" borderId="4" xfId="1" applyFont="1" applyFill="1" applyBorder="1" applyAlignment="1">
      <alignment horizontal="left" vertical="center" wrapText="1"/>
    </xf>
    <xf numFmtId="0" fontId="28" fillId="2" borderId="1" xfId="1" applyFont="1" applyFill="1" applyBorder="1" applyAlignment="1">
      <alignment horizontal="left" vertical="center" wrapText="1"/>
    </xf>
    <xf numFmtId="164" fontId="28" fillId="2" borderId="16" xfId="9" applyNumberFormat="1" applyFont="1" applyFill="1" applyBorder="1" applyAlignment="1">
      <alignment horizontal="left" vertical="center" wrapText="1"/>
    </xf>
    <xf numFmtId="164" fontId="28" fillId="2" borderId="0" xfId="9" applyNumberFormat="1" applyFont="1" applyFill="1" applyAlignment="1">
      <alignment horizontal="left" vertical="center" wrapText="1"/>
    </xf>
    <xf numFmtId="0" fontId="41" fillId="12" borderId="38" xfId="88" applyFont="1" applyFill="1" applyBorder="1" applyAlignment="1">
      <alignment horizontal="center" vertical="center"/>
    </xf>
    <xf numFmtId="0" fontId="36" fillId="2" borderId="27" xfId="0" applyFont="1" applyFill="1" applyBorder="1" applyAlignment="1">
      <alignment horizontal="left" vertical="center" wrapText="1"/>
    </xf>
    <xf numFmtId="0" fontId="36" fillId="2" borderId="61" xfId="0" applyFont="1" applyFill="1" applyBorder="1" applyAlignment="1">
      <alignment horizontal="left" vertical="center" wrapText="1"/>
    </xf>
    <xf numFmtId="0" fontId="36" fillId="2" borderId="28" xfId="0" applyFont="1" applyFill="1" applyBorder="1" applyAlignment="1">
      <alignment horizontal="left" vertical="center" wrapText="1"/>
    </xf>
    <xf numFmtId="44" fontId="28" fillId="2" borderId="65" xfId="5" applyFont="1" applyFill="1" applyBorder="1" applyAlignment="1">
      <alignment horizontal="center" vertical="center" wrapText="1"/>
    </xf>
    <xf numFmtId="44" fontId="28" fillId="2" borderId="66" xfId="5" applyFont="1" applyFill="1" applyBorder="1" applyAlignment="1">
      <alignment horizontal="center" vertical="center" wrapText="1"/>
    </xf>
    <xf numFmtId="0" fontId="28" fillId="2" borderId="0" xfId="8" applyFont="1" applyFill="1" applyAlignment="1">
      <alignment horizontal="center" vertical="center"/>
    </xf>
    <xf numFmtId="0" fontId="34" fillId="12" borderId="1" xfId="0" applyFont="1" applyFill="1" applyBorder="1" applyAlignment="1">
      <alignment horizontal="center" vertical="center" wrapText="1"/>
    </xf>
    <xf numFmtId="0" fontId="34" fillId="12" borderId="2" xfId="0" applyFont="1" applyFill="1" applyBorder="1" applyAlignment="1">
      <alignment horizontal="center" vertical="center" wrapText="1"/>
    </xf>
    <xf numFmtId="0" fontId="32" fillId="2" borderId="1" xfId="1" applyFont="1" applyFill="1" applyBorder="1" applyAlignment="1">
      <alignment horizontal="center" vertical="center"/>
    </xf>
    <xf numFmtId="0" fontId="32" fillId="2" borderId="2" xfId="1" applyFont="1" applyFill="1" applyBorder="1" applyAlignment="1">
      <alignment horizontal="center" vertical="center"/>
    </xf>
    <xf numFmtId="0" fontId="28" fillId="2" borderId="4" xfId="1" applyFont="1" applyFill="1" applyBorder="1" applyAlignment="1">
      <alignment horizontal="center" vertical="center"/>
    </xf>
    <xf numFmtId="0" fontId="28" fillId="2" borderId="1" xfId="1" applyFont="1" applyFill="1" applyBorder="1" applyAlignment="1">
      <alignment horizontal="center" vertical="center"/>
    </xf>
    <xf numFmtId="0" fontId="28" fillId="2" borderId="2" xfId="1" applyFont="1" applyFill="1" applyBorder="1" applyAlignment="1">
      <alignment horizontal="center" vertical="center"/>
    </xf>
    <xf numFmtId="49" fontId="28" fillId="2" borderId="4" xfId="1" applyNumberFormat="1" applyFont="1" applyFill="1" applyBorder="1" applyAlignment="1">
      <alignment horizontal="center" vertical="center"/>
    </xf>
    <xf numFmtId="4" fontId="28" fillId="2" borderId="4" xfId="1" applyNumberFormat="1" applyFont="1" applyFill="1" applyBorder="1" applyAlignment="1">
      <alignment horizontal="center" vertical="center"/>
    </xf>
    <xf numFmtId="0" fontId="40" fillId="2" borderId="27" xfId="2" applyFont="1" applyFill="1" applyBorder="1" applyAlignment="1">
      <alignment horizontal="left" vertical="center"/>
    </xf>
    <xf numFmtId="0" fontId="40" fillId="2" borderId="28" xfId="2" applyFont="1" applyFill="1" applyBorder="1" applyAlignment="1">
      <alignment horizontal="left" vertical="center"/>
    </xf>
    <xf numFmtId="44" fontId="28" fillId="2" borderId="4" xfId="5" applyFont="1" applyFill="1" applyBorder="1" applyAlignment="1">
      <alignment horizontal="center" vertical="center" wrapText="1"/>
    </xf>
    <xf numFmtId="0" fontId="28" fillId="2" borderId="4" xfId="1" applyFont="1" applyFill="1" applyBorder="1" applyAlignment="1">
      <alignment horizontal="center" vertical="center" wrapText="1"/>
    </xf>
    <xf numFmtId="4" fontId="28" fillId="4" borderId="4" xfId="25" applyNumberFormat="1" applyFont="1" applyFill="1" applyBorder="1" applyAlignment="1">
      <alignment horizontal="right" vertical="center"/>
    </xf>
    <xf numFmtId="0" fontId="28" fillId="4" borderId="0" xfId="25" applyFont="1" applyFill="1" applyAlignment="1">
      <alignment horizontal="center" vertical="center"/>
    </xf>
    <xf numFmtId="0" fontId="28" fillId="4" borderId="12" xfId="25" applyFont="1" applyFill="1" applyBorder="1" applyAlignment="1">
      <alignment horizontal="center" vertical="center"/>
    </xf>
    <xf numFmtId="0" fontId="33" fillId="4" borderId="8" xfId="25" applyFont="1" applyFill="1" applyBorder="1" applyAlignment="1">
      <alignment horizontal="center" vertical="center" wrapText="1"/>
    </xf>
    <xf numFmtId="0" fontId="33" fillId="4" borderId="48" xfId="25" applyFont="1" applyFill="1" applyBorder="1" applyAlignment="1">
      <alignment horizontal="center" vertical="center" wrapText="1"/>
    </xf>
    <xf numFmtId="0" fontId="28" fillId="4" borderId="8" xfId="25" applyFont="1" applyFill="1" applyBorder="1" applyAlignment="1">
      <alignment horizontal="center" vertical="center"/>
    </xf>
    <xf numFmtId="0" fontId="35" fillId="5" borderId="27" xfId="26" applyFont="1" applyFill="1" applyBorder="1" applyAlignment="1">
      <alignment horizontal="center" vertical="center"/>
    </xf>
    <xf numFmtId="0" fontId="35" fillId="5" borderId="61" xfId="26" applyFont="1" applyFill="1" applyBorder="1" applyAlignment="1">
      <alignment horizontal="center" vertical="center"/>
    </xf>
    <xf numFmtId="0" fontId="35" fillId="5" borderId="28" xfId="26" applyFont="1" applyFill="1" applyBorder="1" applyAlignment="1">
      <alignment horizontal="center" vertical="center"/>
    </xf>
    <xf numFmtId="0" fontId="28" fillId="4" borderId="0" xfId="1" applyFont="1" applyFill="1" applyAlignment="1">
      <alignment horizontal="center" vertical="center"/>
    </xf>
    <xf numFmtId="0" fontId="30" fillId="4" borderId="15" xfId="26" applyFont="1" applyFill="1" applyBorder="1" applyAlignment="1">
      <alignment horizontal="center" vertical="center"/>
    </xf>
    <xf numFmtId="0" fontId="37" fillId="12" borderId="14" xfId="1" applyFont="1" applyFill="1" applyBorder="1" applyAlignment="1">
      <alignment horizontal="center" vertical="center"/>
    </xf>
    <xf numFmtId="0" fontId="37" fillId="12" borderId="13" xfId="1" applyFont="1" applyFill="1" applyBorder="1" applyAlignment="1">
      <alignment horizontal="center" vertical="center"/>
    </xf>
    <xf numFmtId="0" fontId="37" fillId="12" borderId="1" xfId="1" applyFont="1" applyFill="1" applyBorder="1" applyAlignment="1">
      <alignment horizontal="center" vertical="center"/>
    </xf>
    <xf numFmtId="0" fontId="37" fillId="12" borderId="15" xfId="1" applyFont="1" applyFill="1" applyBorder="1" applyAlignment="1">
      <alignment horizontal="center" vertical="center"/>
    </xf>
    <xf numFmtId="0" fontId="37" fillId="12" borderId="2" xfId="1" applyFont="1" applyFill="1" applyBorder="1" applyAlignment="1">
      <alignment horizontal="center" vertical="center"/>
    </xf>
    <xf numFmtId="0" fontId="30" fillId="4" borderId="12" xfId="26" applyFont="1" applyFill="1" applyBorder="1" applyAlignment="1">
      <alignment horizontal="center" vertical="center"/>
    </xf>
    <xf numFmtId="0" fontId="28" fillId="4" borderId="15" xfId="1" applyFont="1" applyFill="1" applyBorder="1" applyAlignment="1">
      <alignment horizontal="center" vertical="center"/>
    </xf>
    <xf numFmtId="0" fontId="37" fillId="12" borderId="4" xfId="1" applyFont="1" applyFill="1" applyBorder="1" applyAlignment="1">
      <alignment horizontal="center" vertical="center"/>
    </xf>
    <xf numFmtId="174" fontId="28" fillId="3" borderId="33" xfId="88" applyNumberFormat="1" applyFont="1" applyFill="1" applyBorder="1" applyAlignment="1">
      <alignment horizontal="right" vertical="center"/>
    </xf>
    <xf numFmtId="174" fontId="28" fillId="3" borderId="32" xfId="88" applyNumberFormat="1" applyFont="1" applyFill="1" applyBorder="1" applyAlignment="1">
      <alignment horizontal="right" vertical="center"/>
    </xf>
    <xf numFmtId="174" fontId="28" fillId="3" borderId="56" xfId="88" applyNumberFormat="1" applyFont="1" applyFill="1" applyBorder="1" applyAlignment="1">
      <alignment horizontal="right" vertical="center"/>
    </xf>
    <xf numFmtId="174" fontId="28" fillId="3" borderId="33" xfId="7" applyNumberFormat="1" applyFont="1" applyFill="1" applyBorder="1" applyAlignment="1">
      <alignment horizontal="right" vertical="center" wrapText="1"/>
    </xf>
    <xf numFmtId="174" fontId="28" fillId="3" borderId="32" xfId="7" applyNumberFormat="1" applyFont="1" applyFill="1" applyBorder="1" applyAlignment="1">
      <alignment horizontal="right" vertical="center" wrapText="1"/>
    </xf>
    <xf numFmtId="174" fontId="28" fillId="3" borderId="56" xfId="7" applyNumberFormat="1" applyFont="1" applyFill="1" applyBorder="1" applyAlignment="1">
      <alignment horizontal="right" vertical="center" wrapText="1"/>
    </xf>
    <xf numFmtId="174" fontId="28" fillId="3" borderId="39" xfId="9" applyNumberFormat="1" applyFont="1" applyFill="1" applyBorder="1" applyAlignment="1">
      <alignment horizontal="center" vertical="center" wrapText="1"/>
    </xf>
    <xf numFmtId="174" fontId="28" fillId="3" borderId="40" xfId="9" applyNumberFormat="1" applyFont="1" applyFill="1" applyBorder="1" applyAlignment="1">
      <alignment horizontal="center" vertical="center" wrapText="1"/>
    </xf>
    <xf numFmtId="174" fontId="28" fillId="3" borderId="41" xfId="9" applyNumberFormat="1" applyFont="1" applyFill="1" applyBorder="1" applyAlignment="1">
      <alignment horizontal="center" vertical="center" wrapText="1"/>
    </xf>
    <xf numFmtId="174" fontId="28" fillId="3" borderId="63" xfId="19" applyNumberFormat="1" applyFont="1" applyFill="1" applyBorder="1" applyAlignment="1">
      <alignment horizontal="right" vertical="center" wrapText="1"/>
    </xf>
    <xf numFmtId="174" fontId="28" fillId="3" borderId="32" xfId="19" applyNumberFormat="1" applyFont="1" applyFill="1" applyBorder="1" applyAlignment="1">
      <alignment horizontal="right" vertical="center" wrapText="1"/>
    </xf>
    <xf numFmtId="174" fontId="28" fillId="3" borderId="56" xfId="19" applyNumberFormat="1" applyFont="1" applyFill="1" applyBorder="1" applyAlignment="1">
      <alignment horizontal="right" vertical="center" wrapText="1"/>
    </xf>
    <xf numFmtId="4" fontId="25" fillId="13" borderId="4" xfId="15" applyNumberFormat="1" applyFont="1" applyFill="1" applyBorder="1" applyAlignment="1">
      <alignment horizontal="right" vertical="center"/>
    </xf>
    <xf numFmtId="4" fontId="25" fillId="13" borderId="27" xfId="15" applyNumberFormat="1" applyFont="1" applyFill="1" applyBorder="1" applyAlignment="1">
      <alignment horizontal="right" vertical="center"/>
    </xf>
    <xf numFmtId="4" fontId="25" fillId="13" borderId="49" xfId="15" applyNumberFormat="1" applyFont="1" applyFill="1" applyBorder="1" applyAlignment="1">
      <alignment horizontal="right" vertical="center"/>
    </xf>
    <xf numFmtId="4" fontId="25" fillId="13" borderId="53" xfId="15" applyNumberFormat="1" applyFont="1" applyFill="1" applyBorder="1" applyAlignment="1">
      <alignment horizontal="right" vertical="center"/>
    </xf>
    <xf numFmtId="4" fontId="25" fillId="13" borderId="1" xfId="15" applyNumberFormat="1" applyFont="1" applyFill="1" applyBorder="1" applyAlignment="1">
      <alignment horizontal="right" vertical="center"/>
    </xf>
    <xf numFmtId="4" fontId="25" fillId="13" borderId="54" xfId="15" applyNumberFormat="1" applyFont="1" applyFill="1" applyBorder="1" applyAlignment="1">
      <alignment horizontal="right" vertical="center"/>
    </xf>
    <xf numFmtId="4" fontId="25" fillId="13" borderId="55" xfId="15" applyNumberFormat="1" applyFont="1" applyFill="1" applyBorder="1" applyAlignment="1">
      <alignment horizontal="right" vertical="center"/>
    </xf>
    <xf numFmtId="174" fontId="28" fillId="3" borderId="33" xfId="19" applyNumberFormat="1" applyFont="1" applyFill="1" applyBorder="1" applyAlignment="1">
      <alignment horizontal="right" vertical="center" wrapText="1"/>
    </xf>
    <xf numFmtId="174" fontId="49" fillId="15" borderId="32" xfId="19" applyNumberFormat="1" applyFont="1" applyFill="1" applyBorder="1" applyAlignment="1">
      <alignment horizontal="center" vertical="center" wrapText="1"/>
    </xf>
  </cellXfs>
  <cellStyles count="148">
    <cellStyle name="Comma 2" xfId="24" xr:uid="{00000000-0005-0000-0000-000000000000}"/>
    <cellStyle name="Comma 2 2" xfId="23" xr:uid="{00000000-0005-0000-0000-000001000000}"/>
    <cellStyle name="Comma 2 2 2" xfId="76" xr:uid="{FFCE470C-E8B5-4A77-8000-D4854639D0CE}"/>
    <cellStyle name="Comma 2 2 3" xfId="60" xr:uid="{1A4A69EB-8C16-43EC-A326-FE332F975A65}"/>
    <cellStyle name="Comma 2 3" xfId="77" xr:uid="{26C5B5B1-B0FF-4D0B-A2E2-867330D37429}"/>
    <cellStyle name="Comma 2 4" xfId="61" xr:uid="{C414A6F2-FF9B-4D61-BD14-38277BADB33E}"/>
    <cellStyle name="Comma 2 5" xfId="111" xr:uid="{30CBF19D-0BFE-40D3-84DF-0B4513669814}"/>
    <cellStyle name="Comma 2 6" xfId="132" xr:uid="{138C6B76-7556-4C07-B6B0-58F14AE39D2F}"/>
    <cellStyle name="Currency 2" xfId="5" xr:uid="{00000000-0005-0000-0000-000003000000}"/>
    <cellStyle name="Currency 2 2" xfId="28" xr:uid="{00000000-0005-0000-0000-000004000000}"/>
    <cellStyle name="Currency 2 2 2" xfId="65" xr:uid="{CA0BB743-1330-4EB9-8EE0-D094D6AD4FAA}"/>
    <cellStyle name="Currency 2 2 3" xfId="92" xr:uid="{8678A6CC-1E95-45A0-A2A3-0AF5429AF195}"/>
    <cellStyle name="Currency 2 2 4" xfId="114" xr:uid="{00F3CCC1-3103-4BCC-9C64-7E3DCA20755D}"/>
    <cellStyle name="Currency 2 2 5" xfId="136" xr:uid="{D1C98C54-126C-4408-A959-6B79B22763A0}"/>
    <cellStyle name="Currency 2 3" xfId="16" xr:uid="{00000000-0005-0000-0000-000005000000}"/>
    <cellStyle name="Currency 2 3 2" xfId="37" xr:uid="{F1844B03-6279-4704-B378-E162AA8F3200}"/>
    <cellStyle name="Currency 2 3 2 2" xfId="70" xr:uid="{731622CF-B771-477F-B5EF-B48391A64014}"/>
    <cellStyle name="Currency 2 3 3" xfId="54" xr:uid="{8E243D82-A1F0-40AC-8C85-78D2BFA51D9B}"/>
    <cellStyle name="Currency 2 3 4" xfId="105" xr:uid="{1D0E3FB0-E419-48EC-80CB-263C03C34D88}"/>
    <cellStyle name="Currency 2 3 5" xfId="126" xr:uid="{D373F7F2-3B93-4D09-BD37-596DC96A8A2F}"/>
    <cellStyle name="Currency 2 4" xfId="36" xr:uid="{02F3E994-D8E9-41EE-87CF-464ADE5CAC75}"/>
    <cellStyle name="Currency 2 4 2" xfId="139" xr:uid="{D822B32C-BD16-493F-903B-8936B8F3B5AF}"/>
    <cellStyle name="Currency 2 5" xfId="85" xr:uid="{B8064B8E-850A-442F-BDB5-6B3CF9B8C6EA}"/>
    <cellStyle name="Currency 2 5 2" xfId="146" xr:uid="{CD1C3D63-9C9D-473D-A0BC-35D0DDC02EA2}"/>
    <cellStyle name="Currency 2 6" xfId="99" xr:uid="{4243DE5C-F3FC-462A-9C29-F983D6216A20}"/>
    <cellStyle name="Currency 2 7" xfId="120" xr:uid="{A6775864-D7CA-4414-B611-FD384BDFFA7D}"/>
    <cellStyle name="Currency 3" xfId="78" xr:uid="{39775C45-4F4F-48C2-AABC-5ADF294C7E33}"/>
    <cellStyle name="Currency 4" xfId="133" xr:uid="{AFEB1BF7-F21B-4D44-A70F-1F1E80CAE027}"/>
    <cellStyle name="Currency 5" xfId="27" xr:uid="{00000000-0005-0000-0000-000006000000}"/>
    <cellStyle name="Currency 5 2" xfId="35" xr:uid="{BA5EE223-AD8B-479A-B061-E1FAD71BFF5B}"/>
    <cellStyle name="Currency 5 2 2" xfId="138" xr:uid="{6976CB7E-DDB0-4F78-8191-D8AAFE1BFF45}"/>
    <cellStyle name="Currency 5 3" xfId="84" xr:uid="{C3D71EDE-1A53-4CDC-932D-980E75297F8E}"/>
    <cellStyle name="Currency 5 3 2" xfId="145" xr:uid="{41B053CC-973B-49E4-A10D-ABBFAAF98AD1}"/>
    <cellStyle name="Currency 5 4" xfId="113" xr:uid="{D30F19A3-3A39-4A4B-871E-CDBB5253B0A7}"/>
    <cellStyle name="Currency 5 5" xfId="135" xr:uid="{F4D671B2-47FD-4F66-9E8D-D62A620CA839}"/>
    <cellStyle name="Excel Built-in Normal" xfId="80" xr:uid="{E4E4D765-D817-4BA9-B3D7-8CE793207651}"/>
    <cellStyle name="Excel Built-in Note" xfId="17" xr:uid="{00000000-0005-0000-0000-000007000000}"/>
    <cellStyle name="Excel Built-in Note 2" xfId="41" xr:uid="{0D756707-C8F6-4690-AA92-3E7642176B89}"/>
    <cellStyle name="Excel Built-in Note 2 2" xfId="49" xr:uid="{B3E23FBB-155F-4C43-8E85-EAEE3FA77664}"/>
    <cellStyle name="Excel Built-in Note 2 3" xfId="50" xr:uid="{D1A5897B-592D-4554-A0C7-D87A76D87E42}"/>
    <cellStyle name="Excel Built-in Note 2 4" xfId="51" xr:uid="{6B6FCAB3-D3D9-4DAC-9E10-FDFBDC1B76E1}"/>
    <cellStyle name="Excel Built-in Note 2 5" xfId="53" xr:uid="{69A577CD-B532-4F4B-8F7C-B77306D922D0}"/>
    <cellStyle name="Excel Built-in Note 3" xfId="38" xr:uid="{83928FD9-32B1-4C2F-A69B-F87D537A3ED9}"/>
    <cellStyle name="Excel Built-in Note 4" xfId="46" xr:uid="{9CF668CA-FE06-4455-8C59-B234A980AE12}"/>
    <cellStyle name="Excel Built-in Note 5" xfId="44" xr:uid="{D2AA8416-B58A-43FE-A89B-3930DA17773E}"/>
    <cellStyle name="Excel Built-in Note 6" xfId="43" xr:uid="{F5B609CA-28F9-4128-B25D-7F8D5CFADB7A}"/>
    <cellStyle name="Excel Built-in Note 7" xfId="45" xr:uid="{2103C79E-6405-420A-9557-49C21C3BC31A}"/>
    <cellStyle name="Good 2" xfId="147" xr:uid="{FBE223F2-57A7-4F36-9331-766EDB2449BD}"/>
    <cellStyle name="Hyperlink" xfId="30" builtinId="8"/>
    <cellStyle name="Normal" xfId="0" builtinId="0"/>
    <cellStyle name="Normal 10" xfId="79" xr:uid="{575DEF38-440D-4178-BE6A-C13DA22D9EE1}"/>
    <cellStyle name="Normal 2" xfId="1" xr:uid="{00000000-0005-0000-0000-00000A000000}"/>
    <cellStyle name="Normal 2 10" xfId="118" xr:uid="{8CC009A7-32F1-485D-A562-45AAEFBB71FC}"/>
    <cellStyle name="Normal 2 2" xfId="4" xr:uid="{00000000-0005-0000-0000-00000B000000}"/>
    <cellStyle name="Normal 2 2 2" xfId="39" xr:uid="{6D3DCB13-F0F1-41B8-9BA5-287F36D4E9E9}"/>
    <cellStyle name="Normal 2 2 2 2" xfId="91" xr:uid="{B0BBDE12-2933-4494-BD65-832D435328F2}"/>
    <cellStyle name="Normal 2 2 2 2 2" xfId="117" xr:uid="{0BC57824-8AEA-4704-866E-2B42A440A49F}"/>
    <cellStyle name="Normal 2 2 2 3" xfId="140" xr:uid="{352DAEAA-D9F8-446D-BB2C-BECCFC0797B2}"/>
    <cellStyle name="Normal 2 2 3" xfId="86" xr:uid="{4F5DAF2E-5BB6-4789-9D46-575E0551DE3B}"/>
    <cellStyle name="Normal 2 3" xfId="7" xr:uid="{00000000-0005-0000-0000-00000C000000}"/>
    <cellStyle name="Normal 2 3 2" xfId="19" xr:uid="{00000000-0005-0000-0000-00000D000000}"/>
    <cellStyle name="Normal 2 3 2 2" xfId="62" xr:uid="{45B9D321-8C54-4864-968F-572282901EE8}"/>
    <cellStyle name="Normal 2 3 2 2 2" xfId="143" xr:uid="{E5E40AA4-444A-4275-9FDA-56E14AFFA717}"/>
    <cellStyle name="Normal 2 3 2 3" xfId="72" xr:uid="{1E0FCD48-7392-40C4-93A3-582B769AFB54}"/>
    <cellStyle name="Normal 2 3 2 3 2" xfId="144" xr:uid="{EC562BE6-4A6D-4053-877B-8D882FA10981}"/>
    <cellStyle name="Normal 2 3 2 4" xfId="56" xr:uid="{E18578F6-4436-4C00-A1FC-DFFD6CA460C8}"/>
    <cellStyle name="Normal 2 3 2 5" xfId="95" xr:uid="{9A3933FB-7AB0-466A-B712-3B19B5943704}"/>
    <cellStyle name="Normal 2 3 2 6" xfId="107" xr:uid="{C284A543-8186-4BA7-A4E4-B1817C8E5037}"/>
    <cellStyle name="Normal 2 3 2 7" xfId="128" xr:uid="{D41D1FCE-96D1-4613-A4D8-CC635F104D4A}"/>
    <cellStyle name="Normal 2 3 3" xfId="10" xr:uid="{00000000-0005-0000-0000-00000E000000}"/>
    <cellStyle name="Normal 2 3 3 2" xfId="69" xr:uid="{7CD544F3-5CA4-4E74-B1C3-A942E4BFF28A}"/>
    <cellStyle name="Normal 2 3 3 3" xfId="48" xr:uid="{30C0FBED-1652-4D6A-B111-7E6B9E8F844C}"/>
    <cellStyle name="Normal 2 3 3 4" xfId="103" xr:uid="{06AB79C2-7C54-4948-959B-59A6E29AD77E}"/>
    <cellStyle name="Normal 2 3 3 5" xfId="124" xr:uid="{59CCD24F-B824-4AC2-B888-1A73786212D5}"/>
    <cellStyle name="Normal 2 3 4" xfId="31" xr:uid="{BF195935-9E69-48EF-A21C-59CB634C5FB8}"/>
    <cellStyle name="Normal 2 3 4 2" xfId="67" xr:uid="{179DCAC7-97A7-408D-B02A-C5C9AA91B52C}"/>
    <cellStyle name="Normal 2 3 4 3" xfId="116" xr:uid="{7789D68A-B7FF-4D3B-9AFD-9537E956C231}"/>
    <cellStyle name="Normal 2 3 5" xfId="40" xr:uid="{D3C4B6D3-F90D-4E5E-AAC1-A58D3D6976FD}"/>
    <cellStyle name="Normal 2 3 6" xfId="87" xr:uid="{FA63C4B3-CE22-4DB5-85A0-D00CC9ADD904}"/>
    <cellStyle name="Normal 2 3 7" xfId="101" xr:uid="{51DF5FEE-CECF-4CFD-9E29-0FD77060810B}"/>
    <cellStyle name="Normal 2 3 8" xfId="122" xr:uid="{DDB16CE7-24EE-49AD-8DC8-ACD78EF05CBF}"/>
    <cellStyle name="Normal 2 4" xfId="9" xr:uid="{00000000-0005-0000-0000-00000F000000}"/>
    <cellStyle name="Normal 2 4 2" xfId="94" xr:uid="{68ABBF3B-F260-4AEC-AD74-FB4B132CA882}"/>
    <cellStyle name="Normal 2 4 3" xfId="88" xr:uid="{22F73EC7-B044-4717-A6C5-AEC381F865F9}"/>
    <cellStyle name="Normal 2 5" xfId="25" xr:uid="{00000000-0005-0000-0000-000010000000}"/>
    <cellStyle name="Normal 2 5 2" xfId="81" xr:uid="{C1FC54BC-7E6F-48B1-BC5A-24577F3BBFD7}"/>
    <cellStyle name="Normal 2 5 3" xfId="112" xr:uid="{63C4EDDB-5E7B-4E1A-B92F-B5C99DF70194}"/>
    <cellStyle name="Normal 2 5 4" xfId="134" xr:uid="{C65CB947-2A52-4792-A95B-0E6D7E8275A1}"/>
    <cellStyle name="Normal 2 6" xfId="29" xr:uid="{00000000-0005-0000-0000-000011000000}"/>
    <cellStyle name="Normal 2 6 2" xfId="63" xr:uid="{8686DCC7-651C-4C36-B371-038481A0E138}"/>
    <cellStyle name="Normal 2 6 3" xfId="115" xr:uid="{DE858D85-45E9-4EAB-8DE5-E20F187A6BB7}"/>
    <cellStyle name="Normal 2 6 4" xfId="137" xr:uid="{AB6EA690-DEE4-4E74-AD6F-95DC7D1757D9}"/>
    <cellStyle name="Normal 2 7" xfId="34" xr:uid="{7D23D532-60C2-4090-860E-2A70D5EC3EC5}"/>
    <cellStyle name="Normal 2 8" xfId="83" xr:uid="{5FB83687-83F3-402C-80B8-99C366AF9FC8}"/>
    <cellStyle name="Normal 2 9" xfId="97" xr:uid="{86FFB5F3-23B1-4C3B-BA30-DA79AB8F9D8F}"/>
    <cellStyle name="Normal 3" xfId="12" xr:uid="{00000000-0005-0000-0000-000012000000}"/>
    <cellStyle name="Normal 4" xfId="32" xr:uid="{13F4A1B2-3DC1-43BB-99AF-C2BB36021EBA}"/>
    <cellStyle name="Normal 4 2" xfId="21" xr:uid="{00000000-0005-0000-0000-000013000000}"/>
    <cellStyle name="Normal 4 2 2" xfId="74" xr:uid="{8A4DFCED-3DBE-40C1-A6EA-D471FB00EFD9}"/>
    <cellStyle name="Normal 4 2 3" xfId="58" xr:uid="{73CE870E-BB20-4A42-B044-7E534FB47646}"/>
    <cellStyle name="Normal 4 2 4" xfId="109" xr:uid="{AD3E768E-B3B0-411E-A0D0-B6866CBF05B5}"/>
    <cellStyle name="Normal 4 2 5" xfId="130" xr:uid="{8FCC53AF-E09B-483B-86C1-328CD9B710FC}"/>
    <cellStyle name="Normal 5" xfId="2" xr:uid="{00000000-0005-0000-0000-000014000000}"/>
    <cellStyle name="Normal 5 2" xfId="26" xr:uid="{00000000-0005-0000-0000-000015000000}"/>
    <cellStyle name="Normal 5 2 2" xfId="89" xr:uid="{058AF63D-AF78-4EEA-AE84-2FAA01CAB48E}"/>
    <cellStyle name="Normal 7" xfId="22" xr:uid="{00000000-0005-0000-0000-000016000000}"/>
    <cellStyle name="Normal 7 2" xfId="75" xr:uid="{ACD26D2F-2C82-4401-8F07-85DA119CFFD2}"/>
    <cellStyle name="Normal 7 3" xfId="59" xr:uid="{6D8739C2-7129-490B-9D5E-A1ADF5D2B85F}"/>
    <cellStyle name="Normal 7 4" xfId="110" xr:uid="{DF56E49E-1613-4033-8E29-354EAE29E15E}"/>
    <cellStyle name="Normal 7 5" xfId="131" xr:uid="{4A3F8FF7-A5B5-4EDB-A304-DB42427260A6}"/>
    <cellStyle name="Normal 8" xfId="14" xr:uid="{00000000-0005-0000-0000-000017000000}"/>
    <cellStyle name="Normal_HOSIM0201" xfId="90" xr:uid="{25124A88-5B06-41C4-997F-2F11C9BD5158}"/>
    <cellStyle name="Normalno 2" xfId="33" xr:uid="{1A77FAC1-29C2-41CD-875E-C73A59F298D6}"/>
    <cellStyle name="Normalno 2 2" xfId="20" xr:uid="{00000000-0005-0000-0000-000018000000}"/>
    <cellStyle name="Normalno 2 2 2" xfId="73" xr:uid="{F63BD4DA-DF3F-40AD-A92A-C0375F89C25D}"/>
    <cellStyle name="Normalno 2 2 3" xfId="57" xr:uid="{9BC29E9A-526C-4052-8E60-AAC3F23571A2}"/>
    <cellStyle name="Normalno 2 2 4" xfId="96" xr:uid="{FDB0D170-8ED6-4ECE-A0B7-8252353F2E56}"/>
    <cellStyle name="Normalno 2 2 5" xfId="108" xr:uid="{E997276C-A3B9-4F5D-AAD3-870C13A0E057}"/>
    <cellStyle name="Normalno 2 2 6" xfId="129" xr:uid="{CD2E0E3D-0466-4036-B23B-78F90071C478}"/>
    <cellStyle name="Normalno 2 3" xfId="3" xr:uid="{00000000-0005-0000-0000-000019000000}"/>
    <cellStyle name="Normalno 2 3 2" xfId="13" xr:uid="{00000000-0005-0000-0000-00001A000000}"/>
    <cellStyle name="Normalno 2 3 2 2" xfId="42" xr:uid="{B3781296-3004-4542-B6AB-824957A85CBB}"/>
    <cellStyle name="Normalno 2 3 2 2 2" xfId="141" xr:uid="{59704B1C-47F7-4CF3-9341-AE4EB6B5CAC0}"/>
    <cellStyle name="Normalno 2 3 2 3" xfId="104" xr:uid="{4C8B0335-524E-40F7-90FD-FFEF0ECEA612}"/>
    <cellStyle name="Normalno 2 3 2 4" xfId="125" xr:uid="{35B0EDDB-AF01-49A3-8FC6-B74229F1703E}"/>
    <cellStyle name="Normalno 2 3 3" xfId="82" xr:uid="{5301908E-2973-4628-B1CE-CA7A75141975}"/>
    <cellStyle name="Normalno 2 3 4" xfId="64" xr:uid="{D495F759-51E8-4FE9-915F-F74A0DC23042}"/>
    <cellStyle name="Normalno 2 3 5" xfId="93" xr:uid="{08DCFD8B-E9D7-4522-8F7B-BE21316F558E}"/>
    <cellStyle name="Normalno 2 3 6" xfId="98" xr:uid="{4BD81D64-259F-431E-8EB3-01B1BD03DE28}"/>
    <cellStyle name="Normalno 2 3 7" xfId="119" xr:uid="{BD62FDCD-4615-4117-A2B0-7F3BD12D0F93}"/>
    <cellStyle name="Normalno 2 4" xfId="8" xr:uid="{00000000-0005-0000-0000-00001B000000}"/>
    <cellStyle name="Normalno 2 4 2" xfId="68" xr:uid="{F80FC3CC-43FC-4034-BC57-E120C8F77E6C}"/>
    <cellStyle name="Normalno 2 4 3" xfId="47" xr:uid="{B748F4B3-32E5-4C82-B8B4-044CCDF872F3}"/>
    <cellStyle name="Normalno 2 4 4" xfId="102" xr:uid="{30AA609D-C936-4842-94B5-9BD3C76EB78D}"/>
    <cellStyle name="Normalno 2 4 5" xfId="123" xr:uid="{426A5868-5344-4B6E-BFB5-A1A7E9DD3E86}"/>
    <cellStyle name="Normalno 2 5" xfId="6" xr:uid="{00000000-0005-0000-0000-00001C000000}"/>
    <cellStyle name="Normalno 2 5 2" xfId="66" xr:uid="{546D3295-815C-42C5-A36C-FAC1D4A063F6}"/>
    <cellStyle name="Normalno 2 5 3" xfId="52" xr:uid="{41E17632-05E2-456A-800D-8B30EBC4BF3E}"/>
    <cellStyle name="Normalno 2 5 4" xfId="100" xr:uid="{84164F48-08A7-43D2-8BBF-8964D12CBA5D}"/>
    <cellStyle name="Normalno 2 5 5" xfId="121" xr:uid="{AAC96EB7-6F6B-432D-8E35-73B0A516C814}"/>
    <cellStyle name="Percent 2" xfId="11" xr:uid="{00000000-0005-0000-0000-00001D000000}"/>
    <cellStyle name="Percent 2 3" xfId="15" xr:uid="{00000000-0005-0000-0000-00001E000000}"/>
    <cellStyle name="Percent 3 3" xfId="18" xr:uid="{00000000-0005-0000-0000-00001F000000}"/>
    <cellStyle name="Percent 3 3 2" xfId="71" xr:uid="{8D9FC5B6-DECD-4A7B-8641-0EFBE31738C4}"/>
    <cellStyle name="Percent 3 3 2 2" xfId="142" xr:uid="{AE1F3E68-1D9A-449E-94F0-9265EA0CB373}"/>
    <cellStyle name="Percent 3 3 3" xfId="55" xr:uid="{C871923D-6F18-4A34-A9FF-624D736E2E8E}"/>
    <cellStyle name="Percent 3 3 4" xfId="106" xr:uid="{7D409CEE-71E7-4A35-9887-DC54911265AA}"/>
    <cellStyle name="Percent 3 3 5" xfId="127" xr:uid="{7368E886-10BD-400F-9654-FEFBCE272C60}"/>
  </cellStyles>
  <dxfs count="0"/>
  <tableStyles count="0" defaultTableStyle="TableStyleMedium2" defaultPivotStyle="PivotStyleMedium9"/>
  <colors>
    <mruColors>
      <color rgb="FFA89968"/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grad-zadar.h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81654-70EC-4EE5-B83F-EF14738E041E}">
  <dimension ref="B1:E17"/>
  <sheetViews>
    <sheetView showGridLines="0" tabSelected="1" zoomScaleNormal="100" workbookViewId="0">
      <selection activeCell="C20" sqref="C20"/>
    </sheetView>
  </sheetViews>
  <sheetFormatPr defaultColWidth="12.44140625" defaultRowHeight="13.2"/>
  <cols>
    <col min="1" max="1" width="3.5546875" style="20" customWidth="1"/>
    <col min="2" max="2" width="4.6640625" style="28" customWidth="1"/>
    <col min="3" max="3" width="37.109375" style="28" customWidth="1"/>
    <col min="4" max="4" width="34.109375" style="30" customWidth="1"/>
    <col min="5" max="5" width="34.109375" style="20" customWidth="1"/>
    <col min="6" max="190" width="12.44140625" style="20"/>
    <col min="191" max="191" width="6" style="20" customWidth="1"/>
    <col min="192" max="192" width="40.6640625" style="20" customWidth="1"/>
    <col min="193" max="193" width="18.109375" style="20" customWidth="1"/>
    <col min="194" max="194" width="16.88671875" style="20" customWidth="1"/>
    <col min="195" max="195" width="17.6640625" style="20" customWidth="1"/>
    <col min="196" max="446" width="12.44140625" style="20"/>
    <col min="447" max="447" width="6" style="20" customWidth="1"/>
    <col min="448" max="448" width="40.6640625" style="20" customWidth="1"/>
    <col min="449" max="449" width="18.109375" style="20" customWidth="1"/>
    <col min="450" max="450" width="16.88671875" style="20" customWidth="1"/>
    <col min="451" max="451" width="17.6640625" style="20" customWidth="1"/>
    <col min="452" max="702" width="12.44140625" style="20"/>
    <col min="703" max="703" width="6" style="20" customWidth="1"/>
    <col min="704" max="704" width="40.6640625" style="20" customWidth="1"/>
    <col min="705" max="705" width="18.109375" style="20" customWidth="1"/>
    <col min="706" max="706" width="16.88671875" style="20" customWidth="1"/>
    <col min="707" max="707" width="17.6640625" style="20" customWidth="1"/>
    <col min="708" max="958" width="12.44140625" style="20"/>
    <col min="959" max="959" width="6" style="20" customWidth="1"/>
    <col min="960" max="960" width="40.6640625" style="20" customWidth="1"/>
    <col min="961" max="961" width="18.109375" style="20" customWidth="1"/>
    <col min="962" max="962" width="16.88671875" style="20" customWidth="1"/>
    <col min="963" max="963" width="17.6640625" style="20" customWidth="1"/>
    <col min="964" max="1214" width="12.44140625" style="20"/>
    <col min="1215" max="1215" width="6" style="20" customWidth="1"/>
    <col min="1216" max="1216" width="40.6640625" style="20" customWidth="1"/>
    <col min="1217" max="1217" width="18.109375" style="20" customWidth="1"/>
    <col min="1218" max="1218" width="16.88671875" style="20" customWidth="1"/>
    <col min="1219" max="1219" width="17.6640625" style="20" customWidth="1"/>
    <col min="1220" max="1470" width="12.44140625" style="20"/>
    <col min="1471" max="1471" width="6" style="20" customWidth="1"/>
    <col min="1472" max="1472" width="40.6640625" style="20" customWidth="1"/>
    <col min="1473" max="1473" width="18.109375" style="20" customWidth="1"/>
    <col min="1474" max="1474" width="16.88671875" style="20" customWidth="1"/>
    <col min="1475" max="1475" width="17.6640625" style="20" customWidth="1"/>
    <col min="1476" max="1726" width="12.44140625" style="20"/>
    <col min="1727" max="1727" width="6" style="20" customWidth="1"/>
    <col min="1728" max="1728" width="40.6640625" style="20" customWidth="1"/>
    <col min="1729" max="1729" width="18.109375" style="20" customWidth="1"/>
    <col min="1730" max="1730" width="16.88671875" style="20" customWidth="1"/>
    <col min="1731" max="1731" width="17.6640625" style="20" customWidth="1"/>
    <col min="1732" max="1982" width="12.44140625" style="20"/>
    <col min="1983" max="1983" width="6" style="20" customWidth="1"/>
    <col min="1984" max="1984" width="40.6640625" style="20" customWidth="1"/>
    <col min="1985" max="1985" width="18.109375" style="20" customWidth="1"/>
    <col min="1986" max="1986" width="16.88671875" style="20" customWidth="1"/>
    <col min="1987" max="1987" width="17.6640625" style="20" customWidth="1"/>
    <col min="1988" max="2238" width="12.44140625" style="20"/>
    <col min="2239" max="2239" width="6" style="20" customWidth="1"/>
    <col min="2240" max="2240" width="40.6640625" style="20" customWidth="1"/>
    <col min="2241" max="2241" width="18.109375" style="20" customWidth="1"/>
    <col min="2242" max="2242" width="16.88671875" style="20" customWidth="1"/>
    <col min="2243" max="2243" width="17.6640625" style="20" customWidth="1"/>
    <col min="2244" max="2494" width="12.44140625" style="20"/>
    <col min="2495" max="2495" width="6" style="20" customWidth="1"/>
    <col min="2496" max="2496" width="40.6640625" style="20" customWidth="1"/>
    <col min="2497" max="2497" width="18.109375" style="20" customWidth="1"/>
    <col min="2498" max="2498" width="16.88671875" style="20" customWidth="1"/>
    <col min="2499" max="2499" width="17.6640625" style="20" customWidth="1"/>
    <col min="2500" max="2750" width="12.44140625" style="20"/>
    <col min="2751" max="2751" width="6" style="20" customWidth="1"/>
    <col min="2752" max="2752" width="40.6640625" style="20" customWidth="1"/>
    <col min="2753" max="2753" width="18.109375" style="20" customWidth="1"/>
    <col min="2754" max="2754" width="16.88671875" style="20" customWidth="1"/>
    <col min="2755" max="2755" width="17.6640625" style="20" customWidth="1"/>
    <col min="2756" max="3006" width="12.44140625" style="20"/>
    <col min="3007" max="3007" width="6" style="20" customWidth="1"/>
    <col min="3008" max="3008" width="40.6640625" style="20" customWidth="1"/>
    <col min="3009" max="3009" width="18.109375" style="20" customWidth="1"/>
    <col min="3010" max="3010" width="16.88671875" style="20" customWidth="1"/>
    <col min="3011" max="3011" width="17.6640625" style="20" customWidth="1"/>
    <col min="3012" max="3262" width="12.44140625" style="20"/>
    <col min="3263" max="3263" width="6" style="20" customWidth="1"/>
    <col min="3264" max="3264" width="40.6640625" style="20" customWidth="1"/>
    <col min="3265" max="3265" width="18.109375" style="20" customWidth="1"/>
    <col min="3266" max="3266" width="16.88671875" style="20" customWidth="1"/>
    <col min="3267" max="3267" width="17.6640625" style="20" customWidth="1"/>
    <col min="3268" max="3518" width="12.44140625" style="20"/>
    <col min="3519" max="3519" width="6" style="20" customWidth="1"/>
    <col min="3520" max="3520" width="40.6640625" style="20" customWidth="1"/>
    <col min="3521" max="3521" width="18.109375" style="20" customWidth="1"/>
    <col min="3522" max="3522" width="16.88671875" style="20" customWidth="1"/>
    <col min="3523" max="3523" width="17.6640625" style="20" customWidth="1"/>
    <col min="3524" max="3774" width="12.44140625" style="20"/>
    <col min="3775" max="3775" width="6" style="20" customWidth="1"/>
    <col min="3776" max="3776" width="40.6640625" style="20" customWidth="1"/>
    <col min="3777" max="3777" width="18.109375" style="20" customWidth="1"/>
    <col min="3778" max="3778" width="16.88671875" style="20" customWidth="1"/>
    <col min="3779" max="3779" width="17.6640625" style="20" customWidth="1"/>
    <col min="3780" max="4030" width="12.44140625" style="20"/>
    <col min="4031" max="4031" width="6" style="20" customWidth="1"/>
    <col min="4032" max="4032" width="40.6640625" style="20" customWidth="1"/>
    <col min="4033" max="4033" width="18.109375" style="20" customWidth="1"/>
    <col min="4034" max="4034" width="16.88671875" style="20" customWidth="1"/>
    <col min="4035" max="4035" width="17.6640625" style="20" customWidth="1"/>
    <col min="4036" max="4286" width="12.44140625" style="20"/>
    <col min="4287" max="4287" width="6" style="20" customWidth="1"/>
    <col min="4288" max="4288" width="40.6640625" style="20" customWidth="1"/>
    <col min="4289" max="4289" width="18.109375" style="20" customWidth="1"/>
    <col min="4290" max="4290" width="16.88671875" style="20" customWidth="1"/>
    <col min="4291" max="4291" width="17.6640625" style="20" customWidth="1"/>
    <col min="4292" max="4542" width="12.44140625" style="20"/>
    <col min="4543" max="4543" width="6" style="20" customWidth="1"/>
    <col min="4544" max="4544" width="40.6640625" style="20" customWidth="1"/>
    <col min="4545" max="4545" width="18.109375" style="20" customWidth="1"/>
    <col min="4546" max="4546" width="16.88671875" style="20" customWidth="1"/>
    <col min="4547" max="4547" width="17.6640625" style="20" customWidth="1"/>
    <col min="4548" max="4798" width="12.44140625" style="20"/>
    <col min="4799" max="4799" width="6" style="20" customWidth="1"/>
    <col min="4800" max="4800" width="40.6640625" style="20" customWidth="1"/>
    <col min="4801" max="4801" width="18.109375" style="20" customWidth="1"/>
    <col min="4802" max="4802" width="16.88671875" style="20" customWidth="1"/>
    <col min="4803" max="4803" width="17.6640625" style="20" customWidth="1"/>
    <col min="4804" max="5054" width="12.44140625" style="20"/>
    <col min="5055" max="5055" width="6" style="20" customWidth="1"/>
    <col min="5056" max="5056" width="40.6640625" style="20" customWidth="1"/>
    <col min="5057" max="5057" width="18.109375" style="20" customWidth="1"/>
    <col min="5058" max="5058" width="16.88671875" style="20" customWidth="1"/>
    <col min="5059" max="5059" width="17.6640625" style="20" customWidth="1"/>
    <col min="5060" max="5310" width="12.44140625" style="20"/>
    <col min="5311" max="5311" width="6" style="20" customWidth="1"/>
    <col min="5312" max="5312" width="40.6640625" style="20" customWidth="1"/>
    <col min="5313" max="5313" width="18.109375" style="20" customWidth="1"/>
    <col min="5314" max="5314" width="16.88671875" style="20" customWidth="1"/>
    <col min="5315" max="5315" width="17.6640625" style="20" customWidth="1"/>
    <col min="5316" max="5566" width="12.44140625" style="20"/>
    <col min="5567" max="5567" width="6" style="20" customWidth="1"/>
    <col min="5568" max="5568" width="40.6640625" style="20" customWidth="1"/>
    <col min="5569" max="5569" width="18.109375" style="20" customWidth="1"/>
    <col min="5570" max="5570" width="16.88671875" style="20" customWidth="1"/>
    <col min="5571" max="5571" width="17.6640625" style="20" customWidth="1"/>
    <col min="5572" max="5822" width="12.44140625" style="20"/>
    <col min="5823" max="5823" width="6" style="20" customWidth="1"/>
    <col min="5824" max="5824" width="40.6640625" style="20" customWidth="1"/>
    <col min="5825" max="5825" width="18.109375" style="20" customWidth="1"/>
    <col min="5826" max="5826" width="16.88671875" style="20" customWidth="1"/>
    <col min="5827" max="5827" width="17.6640625" style="20" customWidth="1"/>
    <col min="5828" max="6078" width="12.44140625" style="20"/>
    <col min="6079" max="6079" width="6" style="20" customWidth="1"/>
    <col min="6080" max="6080" width="40.6640625" style="20" customWidth="1"/>
    <col min="6081" max="6081" width="18.109375" style="20" customWidth="1"/>
    <col min="6082" max="6082" width="16.88671875" style="20" customWidth="1"/>
    <col min="6083" max="6083" width="17.6640625" style="20" customWidth="1"/>
    <col min="6084" max="6334" width="12.44140625" style="20"/>
    <col min="6335" max="6335" width="6" style="20" customWidth="1"/>
    <col min="6336" max="6336" width="40.6640625" style="20" customWidth="1"/>
    <col min="6337" max="6337" width="18.109375" style="20" customWidth="1"/>
    <col min="6338" max="6338" width="16.88671875" style="20" customWidth="1"/>
    <col min="6339" max="6339" width="17.6640625" style="20" customWidth="1"/>
    <col min="6340" max="6590" width="12.44140625" style="20"/>
    <col min="6591" max="6591" width="6" style="20" customWidth="1"/>
    <col min="6592" max="6592" width="40.6640625" style="20" customWidth="1"/>
    <col min="6593" max="6593" width="18.109375" style="20" customWidth="1"/>
    <col min="6594" max="6594" width="16.88671875" style="20" customWidth="1"/>
    <col min="6595" max="6595" width="17.6640625" style="20" customWidth="1"/>
    <col min="6596" max="6846" width="12.44140625" style="20"/>
    <col min="6847" max="6847" width="6" style="20" customWidth="1"/>
    <col min="6848" max="6848" width="40.6640625" style="20" customWidth="1"/>
    <col min="6849" max="6849" width="18.109375" style="20" customWidth="1"/>
    <col min="6850" max="6850" width="16.88671875" style="20" customWidth="1"/>
    <col min="6851" max="6851" width="17.6640625" style="20" customWidth="1"/>
    <col min="6852" max="7102" width="12.44140625" style="20"/>
    <col min="7103" max="7103" width="6" style="20" customWidth="1"/>
    <col min="7104" max="7104" width="40.6640625" style="20" customWidth="1"/>
    <col min="7105" max="7105" width="18.109375" style="20" customWidth="1"/>
    <col min="7106" max="7106" width="16.88671875" style="20" customWidth="1"/>
    <col min="7107" max="7107" width="17.6640625" style="20" customWidth="1"/>
    <col min="7108" max="7358" width="12.44140625" style="20"/>
    <col min="7359" max="7359" width="6" style="20" customWidth="1"/>
    <col min="7360" max="7360" width="40.6640625" style="20" customWidth="1"/>
    <col min="7361" max="7361" width="18.109375" style="20" customWidth="1"/>
    <col min="7362" max="7362" width="16.88671875" style="20" customWidth="1"/>
    <col min="7363" max="7363" width="17.6640625" style="20" customWidth="1"/>
    <col min="7364" max="7614" width="12.44140625" style="20"/>
    <col min="7615" max="7615" width="6" style="20" customWidth="1"/>
    <col min="7616" max="7616" width="40.6640625" style="20" customWidth="1"/>
    <col min="7617" max="7617" width="18.109375" style="20" customWidth="1"/>
    <col min="7618" max="7618" width="16.88671875" style="20" customWidth="1"/>
    <col min="7619" max="7619" width="17.6640625" style="20" customWidth="1"/>
    <col min="7620" max="7870" width="12.44140625" style="20"/>
    <col min="7871" max="7871" width="6" style="20" customWidth="1"/>
    <col min="7872" max="7872" width="40.6640625" style="20" customWidth="1"/>
    <col min="7873" max="7873" width="18.109375" style="20" customWidth="1"/>
    <col min="7874" max="7874" width="16.88671875" style="20" customWidth="1"/>
    <col min="7875" max="7875" width="17.6640625" style="20" customWidth="1"/>
    <col min="7876" max="8126" width="12.44140625" style="20"/>
    <col min="8127" max="8127" width="6" style="20" customWidth="1"/>
    <col min="8128" max="8128" width="40.6640625" style="20" customWidth="1"/>
    <col min="8129" max="8129" width="18.109375" style="20" customWidth="1"/>
    <col min="8130" max="8130" width="16.88671875" style="20" customWidth="1"/>
    <col min="8131" max="8131" width="17.6640625" style="20" customWidth="1"/>
    <col min="8132" max="8382" width="12.44140625" style="20"/>
    <col min="8383" max="8383" width="6" style="20" customWidth="1"/>
    <col min="8384" max="8384" width="40.6640625" style="20" customWidth="1"/>
    <col min="8385" max="8385" width="18.109375" style="20" customWidth="1"/>
    <col min="8386" max="8386" width="16.88671875" style="20" customWidth="1"/>
    <col min="8387" max="8387" width="17.6640625" style="20" customWidth="1"/>
    <col min="8388" max="8638" width="12.44140625" style="20"/>
    <col min="8639" max="8639" width="6" style="20" customWidth="1"/>
    <col min="8640" max="8640" width="40.6640625" style="20" customWidth="1"/>
    <col min="8641" max="8641" width="18.109375" style="20" customWidth="1"/>
    <col min="8642" max="8642" width="16.88671875" style="20" customWidth="1"/>
    <col min="8643" max="8643" width="17.6640625" style="20" customWidth="1"/>
    <col min="8644" max="8894" width="12.44140625" style="20"/>
    <col min="8895" max="8895" width="6" style="20" customWidth="1"/>
    <col min="8896" max="8896" width="40.6640625" style="20" customWidth="1"/>
    <col min="8897" max="8897" width="18.109375" style="20" customWidth="1"/>
    <col min="8898" max="8898" width="16.88671875" style="20" customWidth="1"/>
    <col min="8899" max="8899" width="17.6640625" style="20" customWidth="1"/>
    <col min="8900" max="9150" width="12.44140625" style="20"/>
    <col min="9151" max="9151" width="6" style="20" customWidth="1"/>
    <col min="9152" max="9152" width="40.6640625" style="20" customWidth="1"/>
    <col min="9153" max="9153" width="18.109375" style="20" customWidth="1"/>
    <col min="9154" max="9154" width="16.88671875" style="20" customWidth="1"/>
    <col min="9155" max="9155" width="17.6640625" style="20" customWidth="1"/>
    <col min="9156" max="9406" width="12.44140625" style="20"/>
    <col min="9407" max="9407" width="6" style="20" customWidth="1"/>
    <col min="9408" max="9408" width="40.6640625" style="20" customWidth="1"/>
    <col min="9409" max="9409" width="18.109375" style="20" customWidth="1"/>
    <col min="9410" max="9410" width="16.88671875" style="20" customWidth="1"/>
    <col min="9411" max="9411" width="17.6640625" style="20" customWidth="1"/>
    <col min="9412" max="9662" width="12.44140625" style="20"/>
    <col min="9663" max="9663" width="6" style="20" customWidth="1"/>
    <col min="9664" max="9664" width="40.6640625" style="20" customWidth="1"/>
    <col min="9665" max="9665" width="18.109375" style="20" customWidth="1"/>
    <col min="9666" max="9666" width="16.88671875" style="20" customWidth="1"/>
    <col min="9667" max="9667" width="17.6640625" style="20" customWidth="1"/>
    <col min="9668" max="9918" width="12.44140625" style="20"/>
    <col min="9919" max="9919" width="6" style="20" customWidth="1"/>
    <col min="9920" max="9920" width="40.6640625" style="20" customWidth="1"/>
    <col min="9921" max="9921" width="18.109375" style="20" customWidth="1"/>
    <col min="9922" max="9922" width="16.88671875" style="20" customWidth="1"/>
    <col min="9923" max="9923" width="17.6640625" style="20" customWidth="1"/>
    <col min="9924" max="10174" width="12.44140625" style="20"/>
    <col min="10175" max="10175" width="6" style="20" customWidth="1"/>
    <col min="10176" max="10176" width="40.6640625" style="20" customWidth="1"/>
    <col min="10177" max="10177" width="18.109375" style="20" customWidth="1"/>
    <col min="10178" max="10178" width="16.88671875" style="20" customWidth="1"/>
    <col min="10179" max="10179" width="17.6640625" style="20" customWidth="1"/>
    <col min="10180" max="10430" width="12.44140625" style="20"/>
    <col min="10431" max="10431" width="6" style="20" customWidth="1"/>
    <col min="10432" max="10432" width="40.6640625" style="20" customWidth="1"/>
    <col min="10433" max="10433" width="18.109375" style="20" customWidth="1"/>
    <col min="10434" max="10434" width="16.88671875" style="20" customWidth="1"/>
    <col min="10435" max="10435" width="17.6640625" style="20" customWidth="1"/>
    <col min="10436" max="10686" width="12.44140625" style="20"/>
    <col min="10687" max="10687" width="6" style="20" customWidth="1"/>
    <col min="10688" max="10688" width="40.6640625" style="20" customWidth="1"/>
    <col min="10689" max="10689" width="18.109375" style="20" customWidth="1"/>
    <col min="10690" max="10690" width="16.88671875" style="20" customWidth="1"/>
    <col min="10691" max="10691" width="17.6640625" style="20" customWidth="1"/>
    <col min="10692" max="10942" width="12.44140625" style="20"/>
    <col min="10943" max="10943" width="6" style="20" customWidth="1"/>
    <col min="10944" max="10944" width="40.6640625" style="20" customWidth="1"/>
    <col min="10945" max="10945" width="18.109375" style="20" customWidth="1"/>
    <col min="10946" max="10946" width="16.88671875" style="20" customWidth="1"/>
    <col min="10947" max="10947" width="17.6640625" style="20" customWidth="1"/>
    <col min="10948" max="11198" width="12.44140625" style="20"/>
    <col min="11199" max="11199" width="6" style="20" customWidth="1"/>
    <col min="11200" max="11200" width="40.6640625" style="20" customWidth="1"/>
    <col min="11201" max="11201" width="18.109375" style="20" customWidth="1"/>
    <col min="11202" max="11202" width="16.88671875" style="20" customWidth="1"/>
    <col min="11203" max="11203" width="17.6640625" style="20" customWidth="1"/>
    <col min="11204" max="11454" width="12.44140625" style="20"/>
    <col min="11455" max="11455" width="6" style="20" customWidth="1"/>
    <col min="11456" max="11456" width="40.6640625" style="20" customWidth="1"/>
    <col min="11457" max="11457" width="18.109375" style="20" customWidth="1"/>
    <col min="11458" max="11458" width="16.88671875" style="20" customWidth="1"/>
    <col min="11459" max="11459" width="17.6640625" style="20" customWidth="1"/>
    <col min="11460" max="11710" width="12.44140625" style="20"/>
    <col min="11711" max="11711" width="6" style="20" customWidth="1"/>
    <col min="11712" max="11712" width="40.6640625" style="20" customWidth="1"/>
    <col min="11713" max="11713" width="18.109375" style="20" customWidth="1"/>
    <col min="11714" max="11714" width="16.88671875" style="20" customWidth="1"/>
    <col min="11715" max="11715" width="17.6640625" style="20" customWidth="1"/>
    <col min="11716" max="11966" width="12.44140625" style="20"/>
    <col min="11967" max="11967" width="6" style="20" customWidth="1"/>
    <col min="11968" max="11968" width="40.6640625" style="20" customWidth="1"/>
    <col min="11969" max="11969" width="18.109375" style="20" customWidth="1"/>
    <col min="11970" max="11970" width="16.88671875" style="20" customWidth="1"/>
    <col min="11971" max="11971" width="17.6640625" style="20" customWidth="1"/>
    <col min="11972" max="12222" width="12.44140625" style="20"/>
    <col min="12223" max="12223" width="6" style="20" customWidth="1"/>
    <col min="12224" max="12224" width="40.6640625" style="20" customWidth="1"/>
    <col min="12225" max="12225" width="18.109375" style="20" customWidth="1"/>
    <col min="12226" max="12226" width="16.88671875" style="20" customWidth="1"/>
    <col min="12227" max="12227" width="17.6640625" style="20" customWidth="1"/>
    <col min="12228" max="12478" width="12.44140625" style="20"/>
    <col min="12479" max="12479" width="6" style="20" customWidth="1"/>
    <col min="12480" max="12480" width="40.6640625" style="20" customWidth="1"/>
    <col min="12481" max="12481" width="18.109375" style="20" customWidth="1"/>
    <col min="12482" max="12482" width="16.88671875" style="20" customWidth="1"/>
    <col min="12483" max="12483" width="17.6640625" style="20" customWidth="1"/>
    <col min="12484" max="12734" width="12.44140625" style="20"/>
    <col min="12735" max="12735" width="6" style="20" customWidth="1"/>
    <col min="12736" max="12736" width="40.6640625" style="20" customWidth="1"/>
    <col min="12737" max="12737" width="18.109375" style="20" customWidth="1"/>
    <col min="12738" max="12738" width="16.88671875" style="20" customWidth="1"/>
    <col min="12739" max="12739" width="17.6640625" style="20" customWidth="1"/>
    <col min="12740" max="12990" width="12.44140625" style="20"/>
    <col min="12991" max="12991" width="6" style="20" customWidth="1"/>
    <col min="12992" max="12992" width="40.6640625" style="20" customWidth="1"/>
    <col min="12993" max="12993" width="18.109375" style="20" customWidth="1"/>
    <col min="12994" max="12994" width="16.88671875" style="20" customWidth="1"/>
    <col min="12995" max="12995" width="17.6640625" style="20" customWidth="1"/>
    <col min="12996" max="13246" width="12.44140625" style="20"/>
    <col min="13247" max="13247" width="6" style="20" customWidth="1"/>
    <col min="13248" max="13248" width="40.6640625" style="20" customWidth="1"/>
    <col min="13249" max="13249" width="18.109375" style="20" customWidth="1"/>
    <col min="13250" max="13250" width="16.88671875" style="20" customWidth="1"/>
    <col min="13251" max="13251" width="17.6640625" style="20" customWidth="1"/>
    <col min="13252" max="13502" width="12.44140625" style="20"/>
    <col min="13503" max="13503" width="6" style="20" customWidth="1"/>
    <col min="13504" max="13504" width="40.6640625" style="20" customWidth="1"/>
    <col min="13505" max="13505" width="18.109375" style="20" customWidth="1"/>
    <col min="13506" max="13506" width="16.88671875" style="20" customWidth="1"/>
    <col min="13507" max="13507" width="17.6640625" style="20" customWidth="1"/>
    <col min="13508" max="13758" width="12.44140625" style="20"/>
    <col min="13759" max="13759" width="6" style="20" customWidth="1"/>
    <col min="13760" max="13760" width="40.6640625" style="20" customWidth="1"/>
    <col min="13761" max="13761" width="18.109375" style="20" customWidth="1"/>
    <col min="13762" max="13762" width="16.88671875" style="20" customWidth="1"/>
    <col min="13763" max="13763" width="17.6640625" style="20" customWidth="1"/>
    <col min="13764" max="14014" width="12.44140625" style="20"/>
    <col min="14015" max="14015" width="6" style="20" customWidth="1"/>
    <col min="14016" max="14016" width="40.6640625" style="20" customWidth="1"/>
    <col min="14017" max="14017" width="18.109375" style="20" customWidth="1"/>
    <col min="14018" max="14018" width="16.88671875" style="20" customWidth="1"/>
    <col min="14019" max="14019" width="17.6640625" style="20" customWidth="1"/>
    <col min="14020" max="14270" width="12.44140625" style="20"/>
    <col min="14271" max="14271" width="6" style="20" customWidth="1"/>
    <col min="14272" max="14272" width="40.6640625" style="20" customWidth="1"/>
    <col min="14273" max="14273" width="18.109375" style="20" customWidth="1"/>
    <col min="14274" max="14274" width="16.88671875" style="20" customWidth="1"/>
    <col min="14275" max="14275" width="17.6640625" style="20" customWidth="1"/>
    <col min="14276" max="14526" width="12.44140625" style="20"/>
    <col min="14527" max="14527" width="6" style="20" customWidth="1"/>
    <col min="14528" max="14528" width="40.6640625" style="20" customWidth="1"/>
    <col min="14529" max="14529" width="18.109375" style="20" customWidth="1"/>
    <col min="14530" max="14530" width="16.88671875" style="20" customWidth="1"/>
    <col min="14531" max="14531" width="17.6640625" style="20" customWidth="1"/>
    <col min="14532" max="14782" width="12.44140625" style="20"/>
    <col min="14783" max="14783" width="6" style="20" customWidth="1"/>
    <col min="14784" max="14784" width="40.6640625" style="20" customWidth="1"/>
    <col min="14785" max="14785" width="18.109375" style="20" customWidth="1"/>
    <col min="14786" max="14786" width="16.88671875" style="20" customWidth="1"/>
    <col min="14787" max="14787" width="17.6640625" style="20" customWidth="1"/>
    <col min="14788" max="15038" width="12.44140625" style="20"/>
    <col min="15039" max="15039" width="6" style="20" customWidth="1"/>
    <col min="15040" max="15040" width="40.6640625" style="20" customWidth="1"/>
    <col min="15041" max="15041" width="18.109375" style="20" customWidth="1"/>
    <col min="15042" max="15042" width="16.88671875" style="20" customWidth="1"/>
    <col min="15043" max="15043" width="17.6640625" style="20" customWidth="1"/>
    <col min="15044" max="15294" width="12.44140625" style="20"/>
    <col min="15295" max="15295" width="6" style="20" customWidth="1"/>
    <col min="15296" max="15296" width="40.6640625" style="20" customWidth="1"/>
    <col min="15297" max="15297" width="18.109375" style="20" customWidth="1"/>
    <col min="15298" max="15298" width="16.88671875" style="20" customWidth="1"/>
    <col min="15299" max="15299" width="17.6640625" style="20" customWidth="1"/>
    <col min="15300" max="15550" width="12.44140625" style="20"/>
    <col min="15551" max="15551" width="6" style="20" customWidth="1"/>
    <col min="15552" max="15552" width="40.6640625" style="20" customWidth="1"/>
    <col min="15553" max="15553" width="18.109375" style="20" customWidth="1"/>
    <col min="15554" max="15554" width="16.88671875" style="20" customWidth="1"/>
    <col min="15555" max="15555" width="17.6640625" style="20" customWidth="1"/>
    <col min="15556" max="15806" width="12.44140625" style="20"/>
    <col min="15807" max="15807" width="6" style="20" customWidth="1"/>
    <col min="15808" max="15808" width="40.6640625" style="20" customWidth="1"/>
    <col min="15809" max="15809" width="18.109375" style="20" customWidth="1"/>
    <col min="15810" max="15810" width="16.88671875" style="20" customWidth="1"/>
    <col min="15811" max="15811" width="17.6640625" style="20" customWidth="1"/>
    <col min="15812" max="16062" width="12.44140625" style="20"/>
    <col min="16063" max="16063" width="6" style="20" customWidth="1"/>
    <col min="16064" max="16064" width="40.6640625" style="20" customWidth="1"/>
    <col min="16065" max="16065" width="18.109375" style="20" customWidth="1"/>
    <col min="16066" max="16066" width="16.88671875" style="20" customWidth="1"/>
    <col min="16067" max="16067" width="17.6640625" style="20" customWidth="1"/>
    <col min="16068" max="16384" width="12.44140625" style="20"/>
  </cols>
  <sheetData>
    <row r="1" spans="2:5" ht="17.25" customHeight="1">
      <c r="B1" s="239" t="s">
        <v>504</v>
      </c>
      <c r="C1" s="240"/>
      <c r="D1" s="240"/>
      <c r="E1" s="240"/>
    </row>
    <row r="3" spans="2:5" s="21" customFormat="1" ht="39.75" customHeight="1">
      <c r="B3" s="144" t="s">
        <v>505</v>
      </c>
      <c r="C3" s="144" t="s">
        <v>506</v>
      </c>
      <c r="D3" s="145" t="s">
        <v>596</v>
      </c>
      <c r="E3" s="145" t="s">
        <v>597</v>
      </c>
    </row>
    <row r="4" spans="2:5" ht="29.25" customHeight="1">
      <c r="B4" s="22">
        <v>1</v>
      </c>
      <c r="C4" s="23" t="s">
        <v>509</v>
      </c>
      <c r="D4" s="209">
        <f>Imovina!F19</f>
        <v>0</v>
      </c>
      <c r="E4" s="209">
        <f>Imovina!F20</f>
        <v>0</v>
      </c>
    </row>
    <row r="5" spans="2:5" ht="1.5" customHeight="1">
      <c r="B5" s="144"/>
      <c r="C5" s="144"/>
      <c r="D5" s="210"/>
      <c r="E5" s="210"/>
    </row>
    <row r="6" spans="2:5" ht="26.25" customHeight="1">
      <c r="B6" s="22">
        <v>2</v>
      </c>
      <c r="C6" s="24" t="s">
        <v>510</v>
      </c>
      <c r="D6" s="209">
        <f>Odgovornost!H8</f>
        <v>0</v>
      </c>
      <c r="E6" s="209">
        <f>Odgovornost!H9</f>
        <v>0</v>
      </c>
    </row>
    <row r="7" spans="2:5" ht="1.5" customHeight="1">
      <c r="B7" s="144"/>
      <c r="C7" s="144"/>
      <c r="D7" s="210"/>
      <c r="E7" s="210"/>
    </row>
    <row r="8" spans="2:5" ht="27" customHeight="1">
      <c r="B8" s="22">
        <v>3</v>
      </c>
      <c r="C8" s="24" t="s">
        <v>511</v>
      </c>
      <c r="D8" s="209">
        <f>Nezgoda!F10</f>
        <v>0</v>
      </c>
      <c r="E8" s="209">
        <f>Nezgoda!F11</f>
        <v>0</v>
      </c>
    </row>
    <row r="9" spans="2:5" ht="1.5" customHeight="1">
      <c r="B9" s="144"/>
      <c r="C9" s="144"/>
      <c r="D9" s="210"/>
      <c r="E9" s="210"/>
    </row>
    <row r="10" spans="2:5" ht="25.5" customHeight="1">
      <c r="B10" s="25">
        <v>4</v>
      </c>
      <c r="C10" s="23" t="s">
        <v>512</v>
      </c>
      <c r="D10" s="209">
        <f>'Motorna vozila'!Y13</f>
        <v>0</v>
      </c>
      <c r="E10" s="209">
        <f>'Motorna vozila'!Y14</f>
        <v>0</v>
      </c>
    </row>
    <row r="11" spans="2:5" ht="1.5" customHeight="1">
      <c r="B11" s="144"/>
      <c r="C11" s="144"/>
      <c r="D11" s="210"/>
      <c r="E11" s="210"/>
    </row>
    <row r="12" spans="2:5" ht="25.5" customHeight="1">
      <c r="B12" s="26">
        <v>5</v>
      </c>
      <c r="C12" s="27" t="s">
        <v>513</v>
      </c>
      <c r="D12" s="209">
        <f>Plovilo!F12</f>
        <v>0</v>
      </c>
      <c r="E12" s="209">
        <f>Plovilo!F13</f>
        <v>0</v>
      </c>
    </row>
    <row r="13" spans="2:5" ht="6" customHeight="1" thickBot="1">
      <c r="B13" s="144"/>
      <c r="C13" s="144"/>
      <c r="D13" s="144"/>
      <c r="E13" s="146"/>
    </row>
    <row r="14" spans="2:5" ht="24.75" customHeight="1" thickBot="1">
      <c r="B14" s="237" t="s">
        <v>507</v>
      </c>
      <c r="C14" s="238"/>
      <c r="D14" s="211">
        <f>SUM(D4+D6+D8+D10+D12)</f>
        <v>0</v>
      </c>
      <c r="E14" s="211">
        <f t="shared" ref="E14" si="0">SUM(E4+E6+E8+E10+E12)</f>
        <v>0</v>
      </c>
    </row>
    <row r="16" spans="2:5" ht="19.5" customHeight="1">
      <c r="B16" s="241" t="s">
        <v>508</v>
      </c>
      <c r="C16" s="242"/>
      <c r="D16" s="242"/>
      <c r="E16" s="243"/>
    </row>
    <row r="17" spans="3:4">
      <c r="C17" s="29"/>
      <c r="D17" s="29"/>
    </row>
  </sheetData>
  <mergeCells count="3">
    <mergeCell ref="B14:C14"/>
    <mergeCell ref="B1:E1"/>
    <mergeCell ref="B16:E16"/>
  </mergeCells>
  <pageMargins left="0.7" right="0.7" top="0.75" bottom="0.75" header="0.3" footer="0.3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7E011-10F2-48A3-875E-74686AC2CE9B}">
  <dimension ref="A1:P9"/>
  <sheetViews>
    <sheetView zoomScale="90" zoomScaleNormal="90" workbookViewId="0">
      <selection activeCell="E16" sqref="E16"/>
    </sheetView>
  </sheetViews>
  <sheetFormatPr defaultColWidth="8.88671875" defaultRowHeight="13.2"/>
  <cols>
    <col min="1" max="1" width="3.33203125" style="127" customWidth="1"/>
    <col min="2" max="2" width="4.6640625" style="127" bestFit="1" customWidth="1"/>
    <col min="3" max="3" width="24" style="127" customWidth="1"/>
    <col min="4" max="4" width="14.44140625" style="127" bestFit="1" customWidth="1"/>
    <col min="5" max="5" width="12" style="127" bestFit="1" customWidth="1"/>
    <col min="6" max="6" width="10.88671875" style="127" customWidth="1"/>
    <col min="7" max="7" width="19" style="127" customWidth="1"/>
    <col min="8" max="8" width="11.44140625" style="127" bestFit="1" customWidth="1"/>
    <col min="9" max="9" width="9.109375" style="127" bestFit="1" customWidth="1"/>
    <col min="10" max="10" width="12.109375" style="127" customWidth="1"/>
    <col min="11" max="11" width="8.88671875" style="127" bestFit="1" customWidth="1"/>
    <col min="12" max="12" width="21.44140625" style="127" customWidth="1"/>
    <col min="13" max="13" width="19.88671875" style="127" customWidth="1"/>
    <col min="14" max="14" width="11.33203125" style="127" bestFit="1" customWidth="1"/>
    <col min="15" max="15" width="12.88671875" style="127" customWidth="1"/>
    <col min="16" max="16" width="8.88671875" style="127" bestFit="1" customWidth="1"/>
    <col min="17" max="256" width="8.88671875" style="127"/>
    <col min="257" max="257" width="3.33203125" style="127" customWidth="1"/>
    <col min="258" max="258" width="4.44140625" style="127" bestFit="1" customWidth="1"/>
    <col min="259" max="259" width="20.88671875" style="127" customWidth="1"/>
    <col min="260" max="260" width="25.6640625" style="127" customWidth="1"/>
    <col min="261" max="261" width="14.33203125" style="127" bestFit="1" customWidth="1"/>
    <col min="262" max="262" width="12.109375" style="127" bestFit="1" customWidth="1"/>
    <col min="263" max="263" width="12.88671875" style="127" bestFit="1" customWidth="1"/>
    <col min="264" max="264" width="14.44140625" style="127" bestFit="1" customWidth="1"/>
    <col min="265" max="265" width="12.33203125" style="127" bestFit="1" customWidth="1"/>
    <col min="266" max="266" width="8.33203125" style="127" bestFit="1" customWidth="1"/>
    <col min="267" max="267" width="6.6640625" style="127" bestFit="1" customWidth="1"/>
    <col min="268" max="268" width="16.88671875" style="127" bestFit="1" customWidth="1"/>
    <col min="269" max="269" width="12" style="127" bestFit="1" customWidth="1"/>
    <col min="270" max="271" width="10.88671875" style="127" bestFit="1" customWidth="1"/>
    <col min="272" max="272" width="6.6640625" style="127" bestFit="1" customWidth="1"/>
    <col min="273" max="512" width="8.88671875" style="127"/>
    <col min="513" max="513" width="3.33203125" style="127" customWidth="1"/>
    <col min="514" max="514" width="4.44140625" style="127" bestFit="1" customWidth="1"/>
    <col min="515" max="515" width="20.88671875" style="127" customWidth="1"/>
    <col min="516" max="516" width="25.6640625" style="127" customWidth="1"/>
    <col min="517" max="517" width="14.33203125" style="127" bestFit="1" customWidth="1"/>
    <col min="518" max="518" width="12.109375" style="127" bestFit="1" customWidth="1"/>
    <col min="519" max="519" width="12.88671875" style="127" bestFit="1" customWidth="1"/>
    <col min="520" max="520" width="14.44140625" style="127" bestFit="1" customWidth="1"/>
    <col min="521" max="521" width="12.33203125" style="127" bestFit="1" customWidth="1"/>
    <col min="522" max="522" width="8.33203125" style="127" bestFit="1" customWidth="1"/>
    <col min="523" max="523" width="6.6640625" style="127" bestFit="1" customWidth="1"/>
    <col min="524" max="524" width="16.88671875" style="127" bestFit="1" customWidth="1"/>
    <col min="525" max="525" width="12" style="127" bestFit="1" customWidth="1"/>
    <col min="526" max="527" width="10.88671875" style="127" bestFit="1" customWidth="1"/>
    <col min="528" max="528" width="6.6640625" style="127" bestFit="1" customWidth="1"/>
    <col min="529" max="768" width="8.88671875" style="127"/>
    <col min="769" max="769" width="3.33203125" style="127" customWidth="1"/>
    <col min="770" max="770" width="4.44140625" style="127" bestFit="1" customWidth="1"/>
    <col min="771" max="771" width="20.88671875" style="127" customWidth="1"/>
    <col min="772" max="772" width="25.6640625" style="127" customWidth="1"/>
    <col min="773" max="773" width="14.33203125" style="127" bestFit="1" customWidth="1"/>
    <col min="774" max="774" width="12.109375" style="127" bestFit="1" customWidth="1"/>
    <col min="775" max="775" width="12.88671875" style="127" bestFit="1" customWidth="1"/>
    <col min="776" max="776" width="14.44140625" style="127" bestFit="1" customWidth="1"/>
    <col min="777" max="777" width="12.33203125" style="127" bestFit="1" customWidth="1"/>
    <col min="778" max="778" width="8.33203125" style="127" bestFit="1" customWidth="1"/>
    <col min="779" max="779" width="6.6640625" style="127" bestFit="1" customWidth="1"/>
    <col min="780" max="780" width="16.88671875" style="127" bestFit="1" customWidth="1"/>
    <col min="781" max="781" width="12" style="127" bestFit="1" customWidth="1"/>
    <col min="782" max="783" width="10.88671875" style="127" bestFit="1" customWidth="1"/>
    <col min="784" max="784" width="6.6640625" style="127" bestFit="1" customWidth="1"/>
    <col min="785" max="1024" width="8.88671875" style="127"/>
    <col min="1025" max="1025" width="3.33203125" style="127" customWidth="1"/>
    <col min="1026" max="1026" width="4.44140625" style="127" bestFit="1" customWidth="1"/>
    <col min="1027" max="1027" width="20.88671875" style="127" customWidth="1"/>
    <col min="1028" max="1028" width="25.6640625" style="127" customWidth="1"/>
    <col min="1029" max="1029" width="14.33203125" style="127" bestFit="1" customWidth="1"/>
    <col min="1030" max="1030" width="12.109375" style="127" bestFit="1" customWidth="1"/>
    <col min="1031" max="1031" width="12.88671875" style="127" bestFit="1" customWidth="1"/>
    <col min="1032" max="1032" width="14.44140625" style="127" bestFit="1" customWidth="1"/>
    <col min="1033" max="1033" width="12.33203125" style="127" bestFit="1" customWidth="1"/>
    <col min="1034" max="1034" width="8.33203125" style="127" bestFit="1" customWidth="1"/>
    <col min="1035" max="1035" width="6.6640625" style="127" bestFit="1" customWidth="1"/>
    <col min="1036" max="1036" width="16.88671875" style="127" bestFit="1" customWidth="1"/>
    <col min="1037" max="1037" width="12" style="127" bestFit="1" customWidth="1"/>
    <col min="1038" max="1039" width="10.88671875" style="127" bestFit="1" customWidth="1"/>
    <col min="1040" max="1040" width="6.6640625" style="127" bestFit="1" customWidth="1"/>
    <col min="1041" max="1280" width="8.88671875" style="127"/>
    <col min="1281" max="1281" width="3.33203125" style="127" customWidth="1"/>
    <col min="1282" max="1282" width="4.44140625" style="127" bestFit="1" customWidth="1"/>
    <col min="1283" max="1283" width="20.88671875" style="127" customWidth="1"/>
    <col min="1284" max="1284" width="25.6640625" style="127" customWidth="1"/>
    <col min="1285" max="1285" width="14.33203125" style="127" bestFit="1" customWidth="1"/>
    <col min="1286" max="1286" width="12.109375" style="127" bestFit="1" customWidth="1"/>
    <col min="1287" max="1287" width="12.88671875" style="127" bestFit="1" customWidth="1"/>
    <col min="1288" max="1288" width="14.44140625" style="127" bestFit="1" customWidth="1"/>
    <col min="1289" max="1289" width="12.33203125" style="127" bestFit="1" customWidth="1"/>
    <col min="1290" max="1290" width="8.33203125" style="127" bestFit="1" customWidth="1"/>
    <col min="1291" max="1291" width="6.6640625" style="127" bestFit="1" customWidth="1"/>
    <col min="1292" max="1292" width="16.88671875" style="127" bestFit="1" customWidth="1"/>
    <col min="1293" max="1293" width="12" style="127" bestFit="1" customWidth="1"/>
    <col min="1294" max="1295" width="10.88671875" style="127" bestFit="1" customWidth="1"/>
    <col min="1296" max="1296" width="6.6640625" style="127" bestFit="1" customWidth="1"/>
    <col min="1297" max="1536" width="8.88671875" style="127"/>
    <col min="1537" max="1537" width="3.33203125" style="127" customWidth="1"/>
    <col min="1538" max="1538" width="4.44140625" style="127" bestFit="1" customWidth="1"/>
    <col min="1539" max="1539" width="20.88671875" style="127" customWidth="1"/>
    <col min="1540" max="1540" width="25.6640625" style="127" customWidth="1"/>
    <col min="1541" max="1541" width="14.33203125" style="127" bestFit="1" customWidth="1"/>
    <col min="1542" max="1542" width="12.109375" style="127" bestFit="1" customWidth="1"/>
    <col min="1543" max="1543" width="12.88671875" style="127" bestFit="1" customWidth="1"/>
    <col min="1544" max="1544" width="14.44140625" style="127" bestFit="1" customWidth="1"/>
    <col min="1545" max="1545" width="12.33203125" style="127" bestFit="1" customWidth="1"/>
    <col min="1546" max="1546" width="8.33203125" style="127" bestFit="1" customWidth="1"/>
    <col min="1547" max="1547" width="6.6640625" style="127" bestFit="1" customWidth="1"/>
    <col min="1548" max="1548" width="16.88671875" style="127" bestFit="1" customWidth="1"/>
    <col min="1549" max="1549" width="12" style="127" bestFit="1" customWidth="1"/>
    <col min="1550" max="1551" width="10.88671875" style="127" bestFit="1" customWidth="1"/>
    <col min="1552" max="1552" width="6.6640625" style="127" bestFit="1" customWidth="1"/>
    <col min="1553" max="1792" width="8.88671875" style="127"/>
    <col min="1793" max="1793" width="3.33203125" style="127" customWidth="1"/>
    <col min="1794" max="1794" width="4.44140625" style="127" bestFit="1" customWidth="1"/>
    <col min="1795" max="1795" width="20.88671875" style="127" customWidth="1"/>
    <col min="1796" max="1796" width="25.6640625" style="127" customWidth="1"/>
    <col min="1797" max="1797" width="14.33203125" style="127" bestFit="1" customWidth="1"/>
    <col min="1798" max="1798" width="12.109375" style="127" bestFit="1" customWidth="1"/>
    <col min="1799" max="1799" width="12.88671875" style="127" bestFit="1" customWidth="1"/>
    <col min="1800" max="1800" width="14.44140625" style="127" bestFit="1" customWidth="1"/>
    <col min="1801" max="1801" width="12.33203125" style="127" bestFit="1" customWidth="1"/>
    <col min="1802" max="1802" width="8.33203125" style="127" bestFit="1" customWidth="1"/>
    <col min="1803" max="1803" width="6.6640625" style="127" bestFit="1" customWidth="1"/>
    <col min="1804" max="1804" width="16.88671875" style="127" bestFit="1" customWidth="1"/>
    <col min="1805" max="1805" width="12" style="127" bestFit="1" customWidth="1"/>
    <col min="1806" max="1807" width="10.88671875" style="127" bestFit="1" customWidth="1"/>
    <col min="1808" max="1808" width="6.6640625" style="127" bestFit="1" customWidth="1"/>
    <col min="1809" max="2048" width="8.88671875" style="127"/>
    <col min="2049" max="2049" width="3.33203125" style="127" customWidth="1"/>
    <col min="2050" max="2050" width="4.44140625" style="127" bestFit="1" customWidth="1"/>
    <col min="2051" max="2051" width="20.88671875" style="127" customWidth="1"/>
    <col min="2052" max="2052" width="25.6640625" style="127" customWidth="1"/>
    <col min="2053" max="2053" width="14.33203125" style="127" bestFit="1" customWidth="1"/>
    <col min="2054" max="2054" width="12.109375" style="127" bestFit="1" customWidth="1"/>
    <col min="2055" max="2055" width="12.88671875" style="127" bestFit="1" customWidth="1"/>
    <col min="2056" max="2056" width="14.44140625" style="127" bestFit="1" customWidth="1"/>
    <col min="2057" max="2057" width="12.33203125" style="127" bestFit="1" customWidth="1"/>
    <col min="2058" max="2058" width="8.33203125" style="127" bestFit="1" customWidth="1"/>
    <col min="2059" max="2059" width="6.6640625" style="127" bestFit="1" customWidth="1"/>
    <col min="2060" max="2060" width="16.88671875" style="127" bestFit="1" customWidth="1"/>
    <col min="2061" max="2061" width="12" style="127" bestFit="1" customWidth="1"/>
    <col min="2062" max="2063" width="10.88671875" style="127" bestFit="1" customWidth="1"/>
    <col min="2064" max="2064" width="6.6640625" style="127" bestFit="1" customWidth="1"/>
    <col min="2065" max="2304" width="8.88671875" style="127"/>
    <col min="2305" max="2305" width="3.33203125" style="127" customWidth="1"/>
    <col min="2306" max="2306" width="4.44140625" style="127" bestFit="1" customWidth="1"/>
    <col min="2307" max="2307" width="20.88671875" style="127" customWidth="1"/>
    <col min="2308" max="2308" width="25.6640625" style="127" customWidth="1"/>
    <col min="2309" max="2309" width="14.33203125" style="127" bestFit="1" customWidth="1"/>
    <col min="2310" max="2310" width="12.109375" style="127" bestFit="1" customWidth="1"/>
    <col min="2311" max="2311" width="12.88671875" style="127" bestFit="1" customWidth="1"/>
    <col min="2312" max="2312" width="14.44140625" style="127" bestFit="1" customWidth="1"/>
    <col min="2313" max="2313" width="12.33203125" style="127" bestFit="1" customWidth="1"/>
    <col min="2314" max="2314" width="8.33203125" style="127" bestFit="1" customWidth="1"/>
    <col min="2315" max="2315" width="6.6640625" style="127" bestFit="1" customWidth="1"/>
    <col min="2316" max="2316" width="16.88671875" style="127" bestFit="1" customWidth="1"/>
    <col min="2317" max="2317" width="12" style="127" bestFit="1" customWidth="1"/>
    <col min="2318" max="2319" width="10.88671875" style="127" bestFit="1" customWidth="1"/>
    <col min="2320" max="2320" width="6.6640625" style="127" bestFit="1" customWidth="1"/>
    <col min="2321" max="2560" width="8.88671875" style="127"/>
    <col min="2561" max="2561" width="3.33203125" style="127" customWidth="1"/>
    <col min="2562" max="2562" width="4.44140625" style="127" bestFit="1" customWidth="1"/>
    <col min="2563" max="2563" width="20.88671875" style="127" customWidth="1"/>
    <col min="2564" max="2564" width="25.6640625" style="127" customWidth="1"/>
    <col min="2565" max="2565" width="14.33203125" style="127" bestFit="1" customWidth="1"/>
    <col min="2566" max="2566" width="12.109375" style="127" bestFit="1" customWidth="1"/>
    <col min="2567" max="2567" width="12.88671875" style="127" bestFit="1" customWidth="1"/>
    <col min="2568" max="2568" width="14.44140625" style="127" bestFit="1" customWidth="1"/>
    <col min="2569" max="2569" width="12.33203125" style="127" bestFit="1" customWidth="1"/>
    <col min="2570" max="2570" width="8.33203125" style="127" bestFit="1" customWidth="1"/>
    <col min="2571" max="2571" width="6.6640625" style="127" bestFit="1" customWidth="1"/>
    <col min="2572" max="2572" width="16.88671875" style="127" bestFit="1" customWidth="1"/>
    <col min="2573" max="2573" width="12" style="127" bestFit="1" customWidth="1"/>
    <col min="2574" max="2575" width="10.88671875" style="127" bestFit="1" customWidth="1"/>
    <col min="2576" max="2576" width="6.6640625" style="127" bestFit="1" customWidth="1"/>
    <col min="2577" max="2816" width="8.88671875" style="127"/>
    <col min="2817" max="2817" width="3.33203125" style="127" customWidth="1"/>
    <col min="2818" max="2818" width="4.44140625" style="127" bestFit="1" customWidth="1"/>
    <col min="2819" max="2819" width="20.88671875" style="127" customWidth="1"/>
    <col min="2820" max="2820" width="25.6640625" style="127" customWidth="1"/>
    <col min="2821" max="2821" width="14.33203125" style="127" bestFit="1" customWidth="1"/>
    <col min="2822" max="2822" width="12.109375" style="127" bestFit="1" customWidth="1"/>
    <col min="2823" max="2823" width="12.88671875" style="127" bestFit="1" customWidth="1"/>
    <col min="2824" max="2824" width="14.44140625" style="127" bestFit="1" customWidth="1"/>
    <col min="2825" max="2825" width="12.33203125" style="127" bestFit="1" customWidth="1"/>
    <col min="2826" max="2826" width="8.33203125" style="127" bestFit="1" customWidth="1"/>
    <col min="2827" max="2827" width="6.6640625" style="127" bestFit="1" customWidth="1"/>
    <col min="2828" max="2828" width="16.88671875" style="127" bestFit="1" customWidth="1"/>
    <col min="2829" max="2829" width="12" style="127" bestFit="1" customWidth="1"/>
    <col min="2830" max="2831" width="10.88671875" style="127" bestFit="1" customWidth="1"/>
    <col min="2832" max="2832" width="6.6640625" style="127" bestFit="1" customWidth="1"/>
    <col min="2833" max="3072" width="8.88671875" style="127"/>
    <col min="3073" max="3073" width="3.33203125" style="127" customWidth="1"/>
    <col min="3074" max="3074" width="4.44140625" style="127" bestFit="1" customWidth="1"/>
    <col min="3075" max="3075" width="20.88671875" style="127" customWidth="1"/>
    <col min="3076" max="3076" width="25.6640625" style="127" customWidth="1"/>
    <col min="3077" max="3077" width="14.33203125" style="127" bestFit="1" customWidth="1"/>
    <col min="3078" max="3078" width="12.109375" style="127" bestFit="1" customWidth="1"/>
    <col min="3079" max="3079" width="12.88671875" style="127" bestFit="1" customWidth="1"/>
    <col min="3080" max="3080" width="14.44140625" style="127" bestFit="1" customWidth="1"/>
    <col min="3081" max="3081" width="12.33203125" style="127" bestFit="1" customWidth="1"/>
    <col min="3082" max="3082" width="8.33203125" style="127" bestFit="1" customWidth="1"/>
    <col min="3083" max="3083" width="6.6640625" style="127" bestFit="1" customWidth="1"/>
    <col min="3084" max="3084" width="16.88671875" style="127" bestFit="1" customWidth="1"/>
    <col min="3085" max="3085" width="12" style="127" bestFit="1" customWidth="1"/>
    <col min="3086" max="3087" width="10.88671875" style="127" bestFit="1" customWidth="1"/>
    <col min="3088" max="3088" width="6.6640625" style="127" bestFit="1" customWidth="1"/>
    <col min="3089" max="3328" width="8.88671875" style="127"/>
    <col min="3329" max="3329" width="3.33203125" style="127" customWidth="1"/>
    <col min="3330" max="3330" width="4.44140625" style="127" bestFit="1" customWidth="1"/>
    <col min="3331" max="3331" width="20.88671875" style="127" customWidth="1"/>
    <col min="3332" max="3332" width="25.6640625" style="127" customWidth="1"/>
    <col min="3333" max="3333" width="14.33203125" style="127" bestFit="1" customWidth="1"/>
    <col min="3334" max="3334" width="12.109375" style="127" bestFit="1" customWidth="1"/>
    <col min="3335" max="3335" width="12.88671875" style="127" bestFit="1" customWidth="1"/>
    <col min="3336" max="3336" width="14.44140625" style="127" bestFit="1" customWidth="1"/>
    <col min="3337" max="3337" width="12.33203125" style="127" bestFit="1" customWidth="1"/>
    <col min="3338" max="3338" width="8.33203125" style="127" bestFit="1" customWidth="1"/>
    <col min="3339" max="3339" width="6.6640625" style="127" bestFit="1" customWidth="1"/>
    <col min="3340" max="3340" width="16.88671875" style="127" bestFit="1" customWidth="1"/>
    <col min="3341" max="3341" width="12" style="127" bestFit="1" customWidth="1"/>
    <col min="3342" max="3343" width="10.88671875" style="127" bestFit="1" customWidth="1"/>
    <col min="3344" max="3344" width="6.6640625" style="127" bestFit="1" customWidth="1"/>
    <col min="3345" max="3584" width="8.88671875" style="127"/>
    <col min="3585" max="3585" width="3.33203125" style="127" customWidth="1"/>
    <col min="3586" max="3586" width="4.44140625" style="127" bestFit="1" customWidth="1"/>
    <col min="3587" max="3587" width="20.88671875" style="127" customWidth="1"/>
    <col min="3588" max="3588" width="25.6640625" style="127" customWidth="1"/>
    <col min="3589" max="3589" width="14.33203125" style="127" bestFit="1" customWidth="1"/>
    <col min="3590" max="3590" width="12.109375" style="127" bestFit="1" customWidth="1"/>
    <col min="3591" max="3591" width="12.88671875" style="127" bestFit="1" customWidth="1"/>
    <col min="3592" max="3592" width="14.44140625" style="127" bestFit="1" customWidth="1"/>
    <col min="3593" max="3593" width="12.33203125" style="127" bestFit="1" customWidth="1"/>
    <col min="3594" max="3594" width="8.33203125" style="127" bestFit="1" customWidth="1"/>
    <col min="3595" max="3595" width="6.6640625" style="127" bestFit="1" customWidth="1"/>
    <col min="3596" max="3596" width="16.88671875" style="127" bestFit="1" customWidth="1"/>
    <col min="3597" max="3597" width="12" style="127" bestFit="1" customWidth="1"/>
    <col min="3598" max="3599" width="10.88671875" style="127" bestFit="1" customWidth="1"/>
    <col min="3600" max="3600" width="6.6640625" style="127" bestFit="1" customWidth="1"/>
    <col min="3601" max="3840" width="8.88671875" style="127"/>
    <col min="3841" max="3841" width="3.33203125" style="127" customWidth="1"/>
    <col min="3842" max="3842" width="4.44140625" style="127" bestFit="1" customWidth="1"/>
    <col min="3843" max="3843" width="20.88671875" style="127" customWidth="1"/>
    <col min="3844" max="3844" width="25.6640625" style="127" customWidth="1"/>
    <col min="3845" max="3845" width="14.33203125" style="127" bestFit="1" customWidth="1"/>
    <col min="3846" max="3846" width="12.109375" style="127" bestFit="1" customWidth="1"/>
    <col min="3847" max="3847" width="12.88671875" style="127" bestFit="1" customWidth="1"/>
    <col min="3848" max="3848" width="14.44140625" style="127" bestFit="1" customWidth="1"/>
    <col min="3849" max="3849" width="12.33203125" style="127" bestFit="1" customWidth="1"/>
    <col min="3850" max="3850" width="8.33203125" style="127" bestFit="1" customWidth="1"/>
    <col min="3851" max="3851" width="6.6640625" style="127" bestFit="1" customWidth="1"/>
    <col min="3852" max="3852" width="16.88671875" style="127" bestFit="1" customWidth="1"/>
    <col min="3853" max="3853" width="12" style="127" bestFit="1" customWidth="1"/>
    <col min="3854" max="3855" width="10.88671875" style="127" bestFit="1" customWidth="1"/>
    <col min="3856" max="3856" width="6.6640625" style="127" bestFit="1" customWidth="1"/>
    <col min="3857" max="4096" width="8.88671875" style="127"/>
    <col min="4097" max="4097" width="3.33203125" style="127" customWidth="1"/>
    <col min="4098" max="4098" width="4.44140625" style="127" bestFit="1" customWidth="1"/>
    <col min="4099" max="4099" width="20.88671875" style="127" customWidth="1"/>
    <col min="4100" max="4100" width="25.6640625" style="127" customWidth="1"/>
    <col min="4101" max="4101" width="14.33203125" style="127" bestFit="1" customWidth="1"/>
    <col min="4102" max="4102" width="12.109375" style="127" bestFit="1" customWidth="1"/>
    <col min="4103" max="4103" width="12.88671875" style="127" bestFit="1" customWidth="1"/>
    <col min="4104" max="4104" width="14.44140625" style="127" bestFit="1" customWidth="1"/>
    <col min="4105" max="4105" width="12.33203125" style="127" bestFit="1" customWidth="1"/>
    <col min="4106" max="4106" width="8.33203125" style="127" bestFit="1" customWidth="1"/>
    <col min="4107" max="4107" width="6.6640625" style="127" bestFit="1" customWidth="1"/>
    <col min="4108" max="4108" width="16.88671875" style="127" bestFit="1" customWidth="1"/>
    <col min="4109" max="4109" width="12" style="127" bestFit="1" customWidth="1"/>
    <col min="4110" max="4111" width="10.88671875" style="127" bestFit="1" customWidth="1"/>
    <col min="4112" max="4112" width="6.6640625" style="127" bestFit="1" customWidth="1"/>
    <col min="4113" max="4352" width="8.88671875" style="127"/>
    <col min="4353" max="4353" width="3.33203125" style="127" customWidth="1"/>
    <col min="4354" max="4354" width="4.44140625" style="127" bestFit="1" customWidth="1"/>
    <col min="4355" max="4355" width="20.88671875" style="127" customWidth="1"/>
    <col min="4356" max="4356" width="25.6640625" style="127" customWidth="1"/>
    <col min="4357" max="4357" width="14.33203125" style="127" bestFit="1" customWidth="1"/>
    <col min="4358" max="4358" width="12.109375" style="127" bestFit="1" customWidth="1"/>
    <col min="4359" max="4359" width="12.88671875" style="127" bestFit="1" customWidth="1"/>
    <col min="4360" max="4360" width="14.44140625" style="127" bestFit="1" customWidth="1"/>
    <col min="4361" max="4361" width="12.33203125" style="127" bestFit="1" customWidth="1"/>
    <col min="4362" max="4362" width="8.33203125" style="127" bestFit="1" customWidth="1"/>
    <col min="4363" max="4363" width="6.6640625" style="127" bestFit="1" customWidth="1"/>
    <col min="4364" max="4364" width="16.88671875" style="127" bestFit="1" customWidth="1"/>
    <col min="4365" max="4365" width="12" style="127" bestFit="1" customWidth="1"/>
    <col min="4366" max="4367" width="10.88671875" style="127" bestFit="1" customWidth="1"/>
    <col min="4368" max="4368" width="6.6640625" style="127" bestFit="1" customWidth="1"/>
    <col min="4369" max="4608" width="8.88671875" style="127"/>
    <col min="4609" max="4609" width="3.33203125" style="127" customWidth="1"/>
    <col min="4610" max="4610" width="4.44140625" style="127" bestFit="1" customWidth="1"/>
    <col min="4611" max="4611" width="20.88671875" style="127" customWidth="1"/>
    <col min="4612" max="4612" width="25.6640625" style="127" customWidth="1"/>
    <col min="4613" max="4613" width="14.33203125" style="127" bestFit="1" customWidth="1"/>
    <col min="4614" max="4614" width="12.109375" style="127" bestFit="1" customWidth="1"/>
    <col min="4615" max="4615" width="12.88671875" style="127" bestFit="1" customWidth="1"/>
    <col min="4616" max="4616" width="14.44140625" style="127" bestFit="1" customWidth="1"/>
    <col min="4617" max="4617" width="12.33203125" style="127" bestFit="1" customWidth="1"/>
    <col min="4618" max="4618" width="8.33203125" style="127" bestFit="1" customWidth="1"/>
    <col min="4619" max="4619" width="6.6640625" style="127" bestFit="1" customWidth="1"/>
    <col min="4620" max="4620" width="16.88671875" style="127" bestFit="1" customWidth="1"/>
    <col min="4621" max="4621" width="12" style="127" bestFit="1" customWidth="1"/>
    <col min="4622" max="4623" width="10.88671875" style="127" bestFit="1" customWidth="1"/>
    <col min="4624" max="4624" width="6.6640625" style="127" bestFit="1" customWidth="1"/>
    <col min="4625" max="4864" width="8.88671875" style="127"/>
    <col min="4865" max="4865" width="3.33203125" style="127" customWidth="1"/>
    <col min="4866" max="4866" width="4.44140625" style="127" bestFit="1" customWidth="1"/>
    <col min="4867" max="4867" width="20.88671875" style="127" customWidth="1"/>
    <col min="4868" max="4868" width="25.6640625" style="127" customWidth="1"/>
    <col min="4869" max="4869" width="14.33203125" style="127" bestFit="1" customWidth="1"/>
    <col min="4870" max="4870" width="12.109375" style="127" bestFit="1" customWidth="1"/>
    <col min="4871" max="4871" width="12.88671875" style="127" bestFit="1" customWidth="1"/>
    <col min="4872" max="4872" width="14.44140625" style="127" bestFit="1" customWidth="1"/>
    <col min="4873" max="4873" width="12.33203125" style="127" bestFit="1" customWidth="1"/>
    <col min="4874" max="4874" width="8.33203125" style="127" bestFit="1" customWidth="1"/>
    <col min="4875" max="4875" width="6.6640625" style="127" bestFit="1" customWidth="1"/>
    <col min="4876" max="4876" width="16.88671875" style="127" bestFit="1" customWidth="1"/>
    <col min="4877" max="4877" width="12" style="127" bestFit="1" customWidth="1"/>
    <col min="4878" max="4879" width="10.88671875" style="127" bestFit="1" customWidth="1"/>
    <col min="4880" max="4880" width="6.6640625" style="127" bestFit="1" customWidth="1"/>
    <col min="4881" max="5120" width="8.88671875" style="127"/>
    <col min="5121" max="5121" width="3.33203125" style="127" customWidth="1"/>
    <col min="5122" max="5122" width="4.44140625" style="127" bestFit="1" customWidth="1"/>
    <col min="5123" max="5123" width="20.88671875" style="127" customWidth="1"/>
    <col min="5124" max="5124" width="25.6640625" style="127" customWidth="1"/>
    <col min="5125" max="5125" width="14.33203125" style="127" bestFit="1" customWidth="1"/>
    <col min="5126" max="5126" width="12.109375" style="127" bestFit="1" customWidth="1"/>
    <col min="5127" max="5127" width="12.88671875" style="127" bestFit="1" customWidth="1"/>
    <col min="5128" max="5128" width="14.44140625" style="127" bestFit="1" customWidth="1"/>
    <col min="5129" max="5129" width="12.33203125" style="127" bestFit="1" customWidth="1"/>
    <col min="5130" max="5130" width="8.33203125" style="127" bestFit="1" customWidth="1"/>
    <col min="5131" max="5131" width="6.6640625" style="127" bestFit="1" customWidth="1"/>
    <col min="5132" max="5132" width="16.88671875" style="127" bestFit="1" customWidth="1"/>
    <col min="5133" max="5133" width="12" style="127" bestFit="1" customWidth="1"/>
    <col min="5134" max="5135" width="10.88671875" style="127" bestFit="1" customWidth="1"/>
    <col min="5136" max="5136" width="6.6640625" style="127" bestFit="1" customWidth="1"/>
    <col min="5137" max="5376" width="8.88671875" style="127"/>
    <col min="5377" max="5377" width="3.33203125" style="127" customWidth="1"/>
    <col min="5378" max="5378" width="4.44140625" style="127" bestFit="1" customWidth="1"/>
    <col min="5379" max="5379" width="20.88671875" style="127" customWidth="1"/>
    <col min="5380" max="5380" width="25.6640625" style="127" customWidth="1"/>
    <col min="5381" max="5381" width="14.33203125" style="127" bestFit="1" customWidth="1"/>
    <col min="5382" max="5382" width="12.109375" style="127" bestFit="1" customWidth="1"/>
    <col min="5383" max="5383" width="12.88671875" style="127" bestFit="1" customWidth="1"/>
    <col min="5384" max="5384" width="14.44140625" style="127" bestFit="1" customWidth="1"/>
    <col min="5385" max="5385" width="12.33203125" style="127" bestFit="1" customWidth="1"/>
    <col min="5386" max="5386" width="8.33203125" style="127" bestFit="1" customWidth="1"/>
    <col min="5387" max="5387" width="6.6640625" style="127" bestFit="1" customWidth="1"/>
    <col min="5388" max="5388" width="16.88671875" style="127" bestFit="1" customWidth="1"/>
    <col min="5389" max="5389" width="12" style="127" bestFit="1" customWidth="1"/>
    <col min="5390" max="5391" width="10.88671875" style="127" bestFit="1" customWidth="1"/>
    <col min="5392" max="5392" width="6.6640625" style="127" bestFit="1" customWidth="1"/>
    <col min="5393" max="5632" width="8.88671875" style="127"/>
    <col min="5633" max="5633" width="3.33203125" style="127" customWidth="1"/>
    <col min="5634" max="5634" width="4.44140625" style="127" bestFit="1" customWidth="1"/>
    <col min="5635" max="5635" width="20.88671875" style="127" customWidth="1"/>
    <col min="5636" max="5636" width="25.6640625" style="127" customWidth="1"/>
    <col min="5637" max="5637" width="14.33203125" style="127" bestFit="1" customWidth="1"/>
    <col min="5638" max="5638" width="12.109375" style="127" bestFit="1" customWidth="1"/>
    <col min="5639" max="5639" width="12.88671875" style="127" bestFit="1" customWidth="1"/>
    <col min="5640" max="5640" width="14.44140625" style="127" bestFit="1" customWidth="1"/>
    <col min="5641" max="5641" width="12.33203125" style="127" bestFit="1" customWidth="1"/>
    <col min="5642" max="5642" width="8.33203125" style="127" bestFit="1" customWidth="1"/>
    <col min="5643" max="5643" width="6.6640625" style="127" bestFit="1" customWidth="1"/>
    <col min="5644" max="5644" width="16.88671875" style="127" bestFit="1" customWidth="1"/>
    <col min="5645" max="5645" width="12" style="127" bestFit="1" customWidth="1"/>
    <col min="5646" max="5647" width="10.88671875" style="127" bestFit="1" customWidth="1"/>
    <col min="5648" max="5648" width="6.6640625" style="127" bestFit="1" customWidth="1"/>
    <col min="5649" max="5888" width="8.88671875" style="127"/>
    <col min="5889" max="5889" width="3.33203125" style="127" customWidth="1"/>
    <col min="5890" max="5890" width="4.44140625" style="127" bestFit="1" customWidth="1"/>
    <col min="5891" max="5891" width="20.88671875" style="127" customWidth="1"/>
    <col min="5892" max="5892" width="25.6640625" style="127" customWidth="1"/>
    <col min="5893" max="5893" width="14.33203125" style="127" bestFit="1" customWidth="1"/>
    <col min="5894" max="5894" width="12.109375" style="127" bestFit="1" customWidth="1"/>
    <col min="5895" max="5895" width="12.88671875" style="127" bestFit="1" customWidth="1"/>
    <col min="5896" max="5896" width="14.44140625" style="127" bestFit="1" customWidth="1"/>
    <col min="5897" max="5897" width="12.33203125" style="127" bestFit="1" customWidth="1"/>
    <col min="5898" max="5898" width="8.33203125" style="127" bestFit="1" customWidth="1"/>
    <col min="5899" max="5899" width="6.6640625" style="127" bestFit="1" customWidth="1"/>
    <col min="5900" max="5900" width="16.88671875" style="127" bestFit="1" customWidth="1"/>
    <col min="5901" max="5901" width="12" style="127" bestFit="1" customWidth="1"/>
    <col min="5902" max="5903" width="10.88671875" style="127" bestFit="1" customWidth="1"/>
    <col min="5904" max="5904" width="6.6640625" style="127" bestFit="1" customWidth="1"/>
    <col min="5905" max="6144" width="8.88671875" style="127"/>
    <col min="6145" max="6145" width="3.33203125" style="127" customWidth="1"/>
    <col min="6146" max="6146" width="4.44140625" style="127" bestFit="1" customWidth="1"/>
    <col min="6147" max="6147" width="20.88671875" style="127" customWidth="1"/>
    <col min="6148" max="6148" width="25.6640625" style="127" customWidth="1"/>
    <col min="6149" max="6149" width="14.33203125" style="127" bestFit="1" customWidth="1"/>
    <col min="6150" max="6150" width="12.109375" style="127" bestFit="1" customWidth="1"/>
    <col min="6151" max="6151" width="12.88671875" style="127" bestFit="1" customWidth="1"/>
    <col min="6152" max="6152" width="14.44140625" style="127" bestFit="1" customWidth="1"/>
    <col min="6153" max="6153" width="12.33203125" style="127" bestFit="1" customWidth="1"/>
    <col min="6154" max="6154" width="8.33203125" style="127" bestFit="1" customWidth="1"/>
    <col min="6155" max="6155" width="6.6640625" style="127" bestFit="1" customWidth="1"/>
    <col min="6156" max="6156" width="16.88671875" style="127" bestFit="1" customWidth="1"/>
    <col min="6157" max="6157" width="12" style="127" bestFit="1" customWidth="1"/>
    <col min="6158" max="6159" width="10.88671875" style="127" bestFit="1" customWidth="1"/>
    <col min="6160" max="6160" width="6.6640625" style="127" bestFit="1" customWidth="1"/>
    <col min="6161" max="6400" width="8.88671875" style="127"/>
    <col min="6401" max="6401" width="3.33203125" style="127" customWidth="1"/>
    <col min="6402" max="6402" width="4.44140625" style="127" bestFit="1" customWidth="1"/>
    <col min="6403" max="6403" width="20.88671875" style="127" customWidth="1"/>
    <col min="6404" max="6404" width="25.6640625" style="127" customWidth="1"/>
    <col min="6405" max="6405" width="14.33203125" style="127" bestFit="1" customWidth="1"/>
    <col min="6406" max="6406" width="12.109375" style="127" bestFit="1" customWidth="1"/>
    <col min="6407" max="6407" width="12.88671875" style="127" bestFit="1" customWidth="1"/>
    <col min="6408" max="6408" width="14.44140625" style="127" bestFit="1" customWidth="1"/>
    <col min="6409" max="6409" width="12.33203125" style="127" bestFit="1" customWidth="1"/>
    <col min="6410" max="6410" width="8.33203125" style="127" bestFit="1" customWidth="1"/>
    <col min="6411" max="6411" width="6.6640625" style="127" bestFit="1" customWidth="1"/>
    <col min="6412" max="6412" width="16.88671875" style="127" bestFit="1" customWidth="1"/>
    <col min="6413" max="6413" width="12" style="127" bestFit="1" customWidth="1"/>
    <col min="6414" max="6415" width="10.88671875" style="127" bestFit="1" customWidth="1"/>
    <col min="6416" max="6416" width="6.6640625" style="127" bestFit="1" customWidth="1"/>
    <col min="6417" max="6656" width="8.88671875" style="127"/>
    <col min="6657" max="6657" width="3.33203125" style="127" customWidth="1"/>
    <col min="6658" max="6658" width="4.44140625" style="127" bestFit="1" customWidth="1"/>
    <col min="6659" max="6659" width="20.88671875" style="127" customWidth="1"/>
    <col min="6660" max="6660" width="25.6640625" style="127" customWidth="1"/>
    <col min="6661" max="6661" width="14.33203125" style="127" bestFit="1" customWidth="1"/>
    <col min="6662" max="6662" width="12.109375" style="127" bestFit="1" customWidth="1"/>
    <col min="6663" max="6663" width="12.88671875" style="127" bestFit="1" customWidth="1"/>
    <col min="6664" max="6664" width="14.44140625" style="127" bestFit="1" customWidth="1"/>
    <col min="6665" max="6665" width="12.33203125" style="127" bestFit="1" customWidth="1"/>
    <col min="6666" max="6666" width="8.33203125" style="127" bestFit="1" customWidth="1"/>
    <col min="6667" max="6667" width="6.6640625" style="127" bestFit="1" customWidth="1"/>
    <col min="6668" max="6668" width="16.88671875" style="127" bestFit="1" customWidth="1"/>
    <col min="6669" max="6669" width="12" style="127" bestFit="1" customWidth="1"/>
    <col min="6670" max="6671" width="10.88671875" style="127" bestFit="1" customWidth="1"/>
    <col min="6672" max="6672" width="6.6640625" style="127" bestFit="1" customWidth="1"/>
    <col min="6673" max="6912" width="8.88671875" style="127"/>
    <col min="6913" max="6913" width="3.33203125" style="127" customWidth="1"/>
    <col min="6914" max="6914" width="4.44140625" style="127" bestFit="1" customWidth="1"/>
    <col min="6915" max="6915" width="20.88671875" style="127" customWidth="1"/>
    <col min="6916" max="6916" width="25.6640625" style="127" customWidth="1"/>
    <col min="6917" max="6917" width="14.33203125" style="127" bestFit="1" customWidth="1"/>
    <col min="6918" max="6918" width="12.109375" style="127" bestFit="1" customWidth="1"/>
    <col min="6919" max="6919" width="12.88671875" style="127" bestFit="1" customWidth="1"/>
    <col min="6920" max="6920" width="14.44140625" style="127" bestFit="1" customWidth="1"/>
    <col min="6921" max="6921" width="12.33203125" style="127" bestFit="1" customWidth="1"/>
    <col min="6922" max="6922" width="8.33203125" style="127" bestFit="1" customWidth="1"/>
    <col min="6923" max="6923" width="6.6640625" style="127" bestFit="1" customWidth="1"/>
    <col min="6924" max="6924" width="16.88671875" style="127" bestFit="1" customWidth="1"/>
    <col min="6925" max="6925" width="12" style="127" bestFit="1" customWidth="1"/>
    <col min="6926" max="6927" width="10.88671875" style="127" bestFit="1" customWidth="1"/>
    <col min="6928" max="6928" width="6.6640625" style="127" bestFit="1" customWidth="1"/>
    <col min="6929" max="7168" width="8.88671875" style="127"/>
    <col min="7169" max="7169" width="3.33203125" style="127" customWidth="1"/>
    <col min="7170" max="7170" width="4.44140625" style="127" bestFit="1" customWidth="1"/>
    <col min="7171" max="7171" width="20.88671875" style="127" customWidth="1"/>
    <col min="7172" max="7172" width="25.6640625" style="127" customWidth="1"/>
    <col min="7173" max="7173" width="14.33203125" style="127" bestFit="1" customWidth="1"/>
    <col min="7174" max="7174" width="12.109375" style="127" bestFit="1" customWidth="1"/>
    <col min="7175" max="7175" width="12.88671875" style="127" bestFit="1" customWidth="1"/>
    <col min="7176" max="7176" width="14.44140625" style="127" bestFit="1" customWidth="1"/>
    <col min="7177" max="7177" width="12.33203125" style="127" bestFit="1" customWidth="1"/>
    <col min="7178" max="7178" width="8.33203125" style="127" bestFit="1" customWidth="1"/>
    <col min="7179" max="7179" width="6.6640625" style="127" bestFit="1" customWidth="1"/>
    <col min="7180" max="7180" width="16.88671875" style="127" bestFit="1" customWidth="1"/>
    <col min="7181" max="7181" width="12" style="127" bestFit="1" customWidth="1"/>
    <col min="7182" max="7183" width="10.88671875" style="127" bestFit="1" customWidth="1"/>
    <col min="7184" max="7184" width="6.6640625" style="127" bestFit="1" customWidth="1"/>
    <col min="7185" max="7424" width="8.88671875" style="127"/>
    <col min="7425" max="7425" width="3.33203125" style="127" customWidth="1"/>
    <col min="7426" max="7426" width="4.44140625" style="127" bestFit="1" customWidth="1"/>
    <col min="7427" max="7427" width="20.88671875" style="127" customWidth="1"/>
    <col min="7428" max="7428" width="25.6640625" style="127" customWidth="1"/>
    <col min="7429" max="7429" width="14.33203125" style="127" bestFit="1" customWidth="1"/>
    <col min="7430" max="7430" width="12.109375" style="127" bestFit="1" customWidth="1"/>
    <col min="7431" max="7431" width="12.88671875" style="127" bestFit="1" customWidth="1"/>
    <col min="7432" max="7432" width="14.44140625" style="127" bestFit="1" customWidth="1"/>
    <col min="7433" max="7433" width="12.33203125" style="127" bestFit="1" customWidth="1"/>
    <col min="7434" max="7434" width="8.33203125" style="127" bestFit="1" customWidth="1"/>
    <col min="7435" max="7435" width="6.6640625" style="127" bestFit="1" customWidth="1"/>
    <col min="7436" max="7436" width="16.88671875" style="127" bestFit="1" customWidth="1"/>
    <col min="7437" max="7437" width="12" style="127" bestFit="1" customWidth="1"/>
    <col min="7438" max="7439" width="10.88671875" style="127" bestFit="1" customWidth="1"/>
    <col min="7440" max="7440" width="6.6640625" style="127" bestFit="1" customWidth="1"/>
    <col min="7441" max="7680" width="8.88671875" style="127"/>
    <col min="7681" max="7681" width="3.33203125" style="127" customWidth="1"/>
    <col min="7682" max="7682" width="4.44140625" style="127" bestFit="1" customWidth="1"/>
    <col min="7683" max="7683" width="20.88671875" style="127" customWidth="1"/>
    <col min="7684" max="7684" width="25.6640625" style="127" customWidth="1"/>
    <col min="7685" max="7685" width="14.33203125" style="127" bestFit="1" customWidth="1"/>
    <col min="7686" max="7686" width="12.109375" style="127" bestFit="1" customWidth="1"/>
    <col min="7687" max="7687" width="12.88671875" style="127" bestFit="1" customWidth="1"/>
    <col min="7688" max="7688" width="14.44140625" style="127" bestFit="1" customWidth="1"/>
    <col min="7689" max="7689" width="12.33203125" style="127" bestFit="1" customWidth="1"/>
    <col min="7690" max="7690" width="8.33203125" style="127" bestFit="1" customWidth="1"/>
    <col min="7691" max="7691" width="6.6640625" style="127" bestFit="1" customWidth="1"/>
    <col min="7692" max="7692" width="16.88671875" style="127" bestFit="1" customWidth="1"/>
    <col min="7693" max="7693" width="12" style="127" bestFit="1" customWidth="1"/>
    <col min="7694" max="7695" width="10.88671875" style="127" bestFit="1" customWidth="1"/>
    <col min="7696" max="7696" width="6.6640625" style="127" bestFit="1" customWidth="1"/>
    <col min="7697" max="7936" width="8.88671875" style="127"/>
    <col min="7937" max="7937" width="3.33203125" style="127" customWidth="1"/>
    <col min="7938" max="7938" width="4.44140625" style="127" bestFit="1" customWidth="1"/>
    <col min="7939" max="7939" width="20.88671875" style="127" customWidth="1"/>
    <col min="7940" max="7940" width="25.6640625" style="127" customWidth="1"/>
    <col min="7941" max="7941" width="14.33203125" style="127" bestFit="1" customWidth="1"/>
    <col min="7942" max="7942" width="12.109375" style="127" bestFit="1" customWidth="1"/>
    <col min="7943" max="7943" width="12.88671875" style="127" bestFit="1" customWidth="1"/>
    <col min="7944" max="7944" width="14.44140625" style="127" bestFit="1" customWidth="1"/>
    <col min="7945" max="7945" width="12.33203125" style="127" bestFit="1" customWidth="1"/>
    <col min="7946" max="7946" width="8.33203125" style="127" bestFit="1" customWidth="1"/>
    <col min="7947" max="7947" width="6.6640625" style="127" bestFit="1" customWidth="1"/>
    <col min="7948" max="7948" width="16.88671875" style="127" bestFit="1" customWidth="1"/>
    <col min="7949" max="7949" width="12" style="127" bestFit="1" customWidth="1"/>
    <col min="7950" max="7951" width="10.88671875" style="127" bestFit="1" customWidth="1"/>
    <col min="7952" max="7952" width="6.6640625" style="127" bestFit="1" customWidth="1"/>
    <col min="7953" max="8192" width="8.88671875" style="127"/>
    <col min="8193" max="8193" width="3.33203125" style="127" customWidth="1"/>
    <col min="8194" max="8194" width="4.44140625" style="127" bestFit="1" customWidth="1"/>
    <col min="8195" max="8195" width="20.88671875" style="127" customWidth="1"/>
    <col min="8196" max="8196" width="25.6640625" style="127" customWidth="1"/>
    <col min="8197" max="8197" width="14.33203125" style="127" bestFit="1" customWidth="1"/>
    <col min="8198" max="8198" width="12.109375" style="127" bestFit="1" customWidth="1"/>
    <col min="8199" max="8199" width="12.88671875" style="127" bestFit="1" customWidth="1"/>
    <col min="8200" max="8200" width="14.44140625" style="127" bestFit="1" customWidth="1"/>
    <col min="8201" max="8201" width="12.33203125" style="127" bestFit="1" customWidth="1"/>
    <col min="8202" max="8202" width="8.33203125" style="127" bestFit="1" customWidth="1"/>
    <col min="8203" max="8203" width="6.6640625" style="127" bestFit="1" customWidth="1"/>
    <col min="8204" max="8204" width="16.88671875" style="127" bestFit="1" customWidth="1"/>
    <col min="8205" max="8205" width="12" style="127" bestFit="1" customWidth="1"/>
    <col min="8206" max="8207" width="10.88671875" style="127" bestFit="1" customWidth="1"/>
    <col min="8208" max="8208" width="6.6640625" style="127" bestFit="1" customWidth="1"/>
    <col min="8209" max="8448" width="8.88671875" style="127"/>
    <col min="8449" max="8449" width="3.33203125" style="127" customWidth="1"/>
    <col min="8450" max="8450" width="4.44140625" style="127" bestFit="1" customWidth="1"/>
    <col min="8451" max="8451" width="20.88671875" style="127" customWidth="1"/>
    <col min="8452" max="8452" width="25.6640625" style="127" customWidth="1"/>
    <col min="8453" max="8453" width="14.33203125" style="127" bestFit="1" customWidth="1"/>
    <col min="8454" max="8454" width="12.109375" style="127" bestFit="1" customWidth="1"/>
    <col min="8455" max="8455" width="12.88671875" style="127" bestFit="1" customWidth="1"/>
    <col min="8456" max="8456" width="14.44140625" style="127" bestFit="1" customWidth="1"/>
    <col min="8457" max="8457" width="12.33203125" style="127" bestFit="1" customWidth="1"/>
    <col min="8458" max="8458" width="8.33203125" style="127" bestFit="1" customWidth="1"/>
    <col min="8459" max="8459" width="6.6640625" style="127" bestFit="1" customWidth="1"/>
    <col min="8460" max="8460" width="16.88671875" style="127" bestFit="1" customWidth="1"/>
    <col min="8461" max="8461" width="12" style="127" bestFit="1" customWidth="1"/>
    <col min="8462" max="8463" width="10.88671875" style="127" bestFit="1" customWidth="1"/>
    <col min="8464" max="8464" width="6.6640625" style="127" bestFit="1" customWidth="1"/>
    <col min="8465" max="8704" width="8.88671875" style="127"/>
    <col min="8705" max="8705" width="3.33203125" style="127" customWidth="1"/>
    <col min="8706" max="8706" width="4.44140625" style="127" bestFit="1" customWidth="1"/>
    <col min="8707" max="8707" width="20.88671875" style="127" customWidth="1"/>
    <col min="8708" max="8708" width="25.6640625" style="127" customWidth="1"/>
    <col min="8709" max="8709" width="14.33203125" style="127" bestFit="1" customWidth="1"/>
    <col min="8710" max="8710" width="12.109375" style="127" bestFit="1" customWidth="1"/>
    <col min="8711" max="8711" width="12.88671875" style="127" bestFit="1" customWidth="1"/>
    <col min="8712" max="8712" width="14.44140625" style="127" bestFit="1" customWidth="1"/>
    <col min="8713" max="8713" width="12.33203125" style="127" bestFit="1" customWidth="1"/>
    <col min="8714" max="8714" width="8.33203125" style="127" bestFit="1" customWidth="1"/>
    <col min="8715" max="8715" width="6.6640625" style="127" bestFit="1" customWidth="1"/>
    <col min="8716" max="8716" width="16.88671875" style="127" bestFit="1" customWidth="1"/>
    <col min="8717" max="8717" width="12" style="127" bestFit="1" customWidth="1"/>
    <col min="8718" max="8719" width="10.88671875" style="127" bestFit="1" customWidth="1"/>
    <col min="8720" max="8720" width="6.6640625" style="127" bestFit="1" customWidth="1"/>
    <col min="8721" max="8960" width="8.88671875" style="127"/>
    <col min="8961" max="8961" width="3.33203125" style="127" customWidth="1"/>
    <col min="8962" max="8962" width="4.44140625" style="127" bestFit="1" customWidth="1"/>
    <col min="8963" max="8963" width="20.88671875" style="127" customWidth="1"/>
    <col min="8964" max="8964" width="25.6640625" style="127" customWidth="1"/>
    <col min="8965" max="8965" width="14.33203125" style="127" bestFit="1" customWidth="1"/>
    <col min="8966" max="8966" width="12.109375" style="127" bestFit="1" customWidth="1"/>
    <col min="8967" max="8967" width="12.88671875" style="127" bestFit="1" customWidth="1"/>
    <col min="8968" max="8968" width="14.44140625" style="127" bestFit="1" customWidth="1"/>
    <col min="8969" max="8969" width="12.33203125" style="127" bestFit="1" customWidth="1"/>
    <col min="8970" max="8970" width="8.33203125" style="127" bestFit="1" customWidth="1"/>
    <col min="8971" max="8971" width="6.6640625" style="127" bestFit="1" customWidth="1"/>
    <col min="8972" max="8972" width="16.88671875" style="127" bestFit="1" customWidth="1"/>
    <col min="8973" max="8973" width="12" style="127" bestFit="1" customWidth="1"/>
    <col min="8974" max="8975" width="10.88671875" style="127" bestFit="1" customWidth="1"/>
    <col min="8976" max="8976" width="6.6640625" style="127" bestFit="1" customWidth="1"/>
    <col min="8977" max="9216" width="8.88671875" style="127"/>
    <col min="9217" max="9217" width="3.33203125" style="127" customWidth="1"/>
    <col min="9218" max="9218" width="4.44140625" style="127" bestFit="1" customWidth="1"/>
    <col min="9219" max="9219" width="20.88671875" style="127" customWidth="1"/>
    <col min="9220" max="9220" width="25.6640625" style="127" customWidth="1"/>
    <col min="9221" max="9221" width="14.33203125" style="127" bestFit="1" customWidth="1"/>
    <col min="9222" max="9222" width="12.109375" style="127" bestFit="1" customWidth="1"/>
    <col min="9223" max="9223" width="12.88671875" style="127" bestFit="1" customWidth="1"/>
    <col min="9224" max="9224" width="14.44140625" style="127" bestFit="1" customWidth="1"/>
    <col min="9225" max="9225" width="12.33203125" style="127" bestFit="1" customWidth="1"/>
    <col min="9226" max="9226" width="8.33203125" style="127" bestFit="1" customWidth="1"/>
    <col min="9227" max="9227" width="6.6640625" style="127" bestFit="1" customWidth="1"/>
    <col min="9228" max="9228" width="16.88671875" style="127" bestFit="1" customWidth="1"/>
    <col min="9229" max="9229" width="12" style="127" bestFit="1" customWidth="1"/>
    <col min="9230" max="9231" width="10.88671875" style="127" bestFit="1" customWidth="1"/>
    <col min="9232" max="9232" width="6.6640625" style="127" bestFit="1" customWidth="1"/>
    <col min="9233" max="9472" width="8.88671875" style="127"/>
    <col min="9473" max="9473" width="3.33203125" style="127" customWidth="1"/>
    <col min="9474" max="9474" width="4.44140625" style="127" bestFit="1" customWidth="1"/>
    <col min="9475" max="9475" width="20.88671875" style="127" customWidth="1"/>
    <col min="9476" max="9476" width="25.6640625" style="127" customWidth="1"/>
    <col min="9477" max="9477" width="14.33203125" style="127" bestFit="1" customWidth="1"/>
    <col min="9478" max="9478" width="12.109375" style="127" bestFit="1" customWidth="1"/>
    <col min="9479" max="9479" width="12.88671875" style="127" bestFit="1" customWidth="1"/>
    <col min="9480" max="9480" width="14.44140625" style="127" bestFit="1" customWidth="1"/>
    <col min="9481" max="9481" width="12.33203125" style="127" bestFit="1" customWidth="1"/>
    <col min="9482" max="9482" width="8.33203125" style="127" bestFit="1" customWidth="1"/>
    <col min="9483" max="9483" width="6.6640625" style="127" bestFit="1" customWidth="1"/>
    <col min="9484" max="9484" width="16.88671875" style="127" bestFit="1" customWidth="1"/>
    <col min="9485" max="9485" width="12" style="127" bestFit="1" customWidth="1"/>
    <col min="9486" max="9487" width="10.88671875" style="127" bestFit="1" customWidth="1"/>
    <col min="9488" max="9488" width="6.6640625" style="127" bestFit="1" customWidth="1"/>
    <col min="9489" max="9728" width="8.88671875" style="127"/>
    <col min="9729" max="9729" width="3.33203125" style="127" customWidth="1"/>
    <col min="9730" max="9730" width="4.44140625" style="127" bestFit="1" customWidth="1"/>
    <col min="9731" max="9731" width="20.88671875" style="127" customWidth="1"/>
    <col min="9732" max="9732" width="25.6640625" style="127" customWidth="1"/>
    <col min="9733" max="9733" width="14.33203125" style="127" bestFit="1" customWidth="1"/>
    <col min="9734" max="9734" width="12.109375" style="127" bestFit="1" customWidth="1"/>
    <col min="9735" max="9735" width="12.88671875" style="127" bestFit="1" customWidth="1"/>
    <col min="9736" max="9736" width="14.44140625" style="127" bestFit="1" customWidth="1"/>
    <col min="9737" max="9737" width="12.33203125" style="127" bestFit="1" customWidth="1"/>
    <col min="9738" max="9738" width="8.33203125" style="127" bestFit="1" customWidth="1"/>
    <col min="9739" max="9739" width="6.6640625" style="127" bestFit="1" customWidth="1"/>
    <col min="9740" max="9740" width="16.88671875" style="127" bestFit="1" customWidth="1"/>
    <col min="9741" max="9741" width="12" style="127" bestFit="1" customWidth="1"/>
    <col min="9742" max="9743" width="10.88671875" style="127" bestFit="1" customWidth="1"/>
    <col min="9744" max="9744" width="6.6640625" style="127" bestFit="1" customWidth="1"/>
    <col min="9745" max="9984" width="8.88671875" style="127"/>
    <col min="9985" max="9985" width="3.33203125" style="127" customWidth="1"/>
    <col min="9986" max="9986" width="4.44140625" style="127" bestFit="1" customWidth="1"/>
    <col min="9987" max="9987" width="20.88671875" style="127" customWidth="1"/>
    <col min="9988" max="9988" width="25.6640625" style="127" customWidth="1"/>
    <col min="9989" max="9989" width="14.33203125" style="127" bestFit="1" customWidth="1"/>
    <col min="9990" max="9990" width="12.109375" style="127" bestFit="1" customWidth="1"/>
    <col min="9991" max="9991" width="12.88671875" style="127" bestFit="1" customWidth="1"/>
    <col min="9992" max="9992" width="14.44140625" style="127" bestFit="1" customWidth="1"/>
    <col min="9993" max="9993" width="12.33203125" style="127" bestFit="1" customWidth="1"/>
    <col min="9994" max="9994" width="8.33203125" style="127" bestFit="1" customWidth="1"/>
    <col min="9995" max="9995" width="6.6640625" style="127" bestFit="1" customWidth="1"/>
    <col min="9996" max="9996" width="16.88671875" style="127" bestFit="1" customWidth="1"/>
    <col min="9997" max="9997" width="12" style="127" bestFit="1" customWidth="1"/>
    <col min="9998" max="9999" width="10.88671875" style="127" bestFit="1" customWidth="1"/>
    <col min="10000" max="10000" width="6.6640625" style="127" bestFit="1" customWidth="1"/>
    <col min="10001" max="10240" width="8.88671875" style="127"/>
    <col min="10241" max="10241" width="3.33203125" style="127" customWidth="1"/>
    <col min="10242" max="10242" width="4.44140625" style="127" bestFit="1" customWidth="1"/>
    <col min="10243" max="10243" width="20.88671875" style="127" customWidth="1"/>
    <col min="10244" max="10244" width="25.6640625" style="127" customWidth="1"/>
    <col min="10245" max="10245" width="14.33203125" style="127" bestFit="1" customWidth="1"/>
    <col min="10246" max="10246" width="12.109375" style="127" bestFit="1" customWidth="1"/>
    <col min="10247" max="10247" width="12.88671875" style="127" bestFit="1" customWidth="1"/>
    <col min="10248" max="10248" width="14.44140625" style="127" bestFit="1" customWidth="1"/>
    <col min="10249" max="10249" width="12.33203125" style="127" bestFit="1" customWidth="1"/>
    <col min="10250" max="10250" width="8.33203125" style="127" bestFit="1" customWidth="1"/>
    <col min="10251" max="10251" width="6.6640625" style="127" bestFit="1" customWidth="1"/>
    <col min="10252" max="10252" width="16.88671875" style="127" bestFit="1" customWidth="1"/>
    <col min="10253" max="10253" width="12" style="127" bestFit="1" customWidth="1"/>
    <col min="10254" max="10255" width="10.88671875" style="127" bestFit="1" customWidth="1"/>
    <col min="10256" max="10256" width="6.6640625" style="127" bestFit="1" customWidth="1"/>
    <col min="10257" max="10496" width="8.88671875" style="127"/>
    <col min="10497" max="10497" width="3.33203125" style="127" customWidth="1"/>
    <col min="10498" max="10498" width="4.44140625" style="127" bestFit="1" customWidth="1"/>
    <col min="10499" max="10499" width="20.88671875" style="127" customWidth="1"/>
    <col min="10500" max="10500" width="25.6640625" style="127" customWidth="1"/>
    <col min="10501" max="10501" width="14.33203125" style="127" bestFit="1" customWidth="1"/>
    <col min="10502" max="10502" width="12.109375" style="127" bestFit="1" customWidth="1"/>
    <col min="10503" max="10503" width="12.88671875" style="127" bestFit="1" customWidth="1"/>
    <col min="10504" max="10504" width="14.44140625" style="127" bestFit="1" customWidth="1"/>
    <col min="10505" max="10505" width="12.33203125" style="127" bestFit="1" customWidth="1"/>
    <col min="10506" max="10506" width="8.33203125" style="127" bestFit="1" customWidth="1"/>
    <col min="10507" max="10507" width="6.6640625" style="127" bestFit="1" customWidth="1"/>
    <col min="10508" max="10508" width="16.88671875" style="127" bestFit="1" customWidth="1"/>
    <col min="10509" max="10509" width="12" style="127" bestFit="1" customWidth="1"/>
    <col min="10510" max="10511" width="10.88671875" style="127" bestFit="1" customWidth="1"/>
    <col min="10512" max="10512" width="6.6640625" style="127" bestFit="1" customWidth="1"/>
    <col min="10513" max="10752" width="8.88671875" style="127"/>
    <col min="10753" max="10753" width="3.33203125" style="127" customWidth="1"/>
    <col min="10754" max="10754" width="4.44140625" style="127" bestFit="1" customWidth="1"/>
    <col min="10755" max="10755" width="20.88671875" style="127" customWidth="1"/>
    <col min="10756" max="10756" width="25.6640625" style="127" customWidth="1"/>
    <col min="10757" max="10757" width="14.33203125" style="127" bestFit="1" customWidth="1"/>
    <col min="10758" max="10758" width="12.109375" style="127" bestFit="1" customWidth="1"/>
    <col min="10759" max="10759" width="12.88671875" style="127" bestFit="1" customWidth="1"/>
    <col min="10760" max="10760" width="14.44140625" style="127" bestFit="1" customWidth="1"/>
    <col min="10761" max="10761" width="12.33203125" style="127" bestFit="1" customWidth="1"/>
    <col min="10762" max="10762" width="8.33203125" style="127" bestFit="1" customWidth="1"/>
    <col min="10763" max="10763" width="6.6640625" style="127" bestFit="1" customWidth="1"/>
    <col min="10764" max="10764" width="16.88671875" style="127" bestFit="1" customWidth="1"/>
    <col min="10765" max="10765" width="12" style="127" bestFit="1" customWidth="1"/>
    <col min="10766" max="10767" width="10.88671875" style="127" bestFit="1" customWidth="1"/>
    <col min="10768" max="10768" width="6.6640625" style="127" bestFit="1" customWidth="1"/>
    <col min="10769" max="11008" width="8.88671875" style="127"/>
    <col min="11009" max="11009" width="3.33203125" style="127" customWidth="1"/>
    <col min="11010" max="11010" width="4.44140625" style="127" bestFit="1" customWidth="1"/>
    <col min="11011" max="11011" width="20.88671875" style="127" customWidth="1"/>
    <col min="11012" max="11012" width="25.6640625" style="127" customWidth="1"/>
    <col min="11013" max="11013" width="14.33203125" style="127" bestFit="1" customWidth="1"/>
    <col min="11014" max="11014" width="12.109375" style="127" bestFit="1" customWidth="1"/>
    <col min="11015" max="11015" width="12.88671875" style="127" bestFit="1" customWidth="1"/>
    <col min="11016" max="11016" width="14.44140625" style="127" bestFit="1" customWidth="1"/>
    <col min="11017" max="11017" width="12.33203125" style="127" bestFit="1" customWidth="1"/>
    <col min="11018" max="11018" width="8.33203125" style="127" bestFit="1" customWidth="1"/>
    <col min="11019" max="11019" width="6.6640625" style="127" bestFit="1" customWidth="1"/>
    <col min="11020" max="11020" width="16.88671875" style="127" bestFit="1" customWidth="1"/>
    <col min="11021" max="11021" width="12" style="127" bestFit="1" customWidth="1"/>
    <col min="11022" max="11023" width="10.88671875" style="127" bestFit="1" customWidth="1"/>
    <col min="11024" max="11024" width="6.6640625" style="127" bestFit="1" customWidth="1"/>
    <col min="11025" max="11264" width="8.88671875" style="127"/>
    <col min="11265" max="11265" width="3.33203125" style="127" customWidth="1"/>
    <col min="11266" max="11266" width="4.44140625" style="127" bestFit="1" customWidth="1"/>
    <col min="11267" max="11267" width="20.88671875" style="127" customWidth="1"/>
    <col min="11268" max="11268" width="25.6640625" style="127" customWidth="1"/>
    <col min="11269" max="11269" width="14.33203125" style="127" bestFit="1" customWidth="1"/>
    <col min="11270" max="11270" width="12.109375" style="127" bestFit="1" customWidth="1"/>
    <col min="11271" max="11271" width="12.88671875" style="127" bestFit="1" customWidth="1"/>
    <col min="11272" max="11272" width="14.44140625" style="127" bestFit="1" customWidth="1"/>
    <col min="11273" max="11273" width="12.33203125" style="127" bestFit="1" customWidth="1"/>
    <col min="11274" max="11274" width="8.33203125" style="127" bestFit="1" customWidth="1"/>
    <col min="11275" max="11275" width="6.6640625" style="127" bestFit="1" customWidth="1"/>
    <col min="11276" max="11276" width="16.88671875" style="127" bestFit="1" customWidth="1"/>
    <col min="11277" max="11277" width="12" style="127" bestFit="1" customWidth="1"/>
    <col min="11278" max="11279" width="10.88671875" style="127" bestFit="1" customWidth="1"/>
    <col min="11280" max="11280" width="6.6640625" style="127" bestFit="1" customWidth="1"/>
    <col min="11281" max="11520" width="8.88671875" style="127"/>
    <col min="11521" max="11521" width="3.33203125" style="127" customWidth="1"/>
    <col min="11522" max="11522" width="4.44140625" style="127" bestFit="1" customWidth="1"/>
    <col min="11523" max="11523" width="20.88671875" style="127" customWidth="1"/>
    <col min="11524" max="11524" width="25.6640625" style="127" customWidth="1"/>
    <col min="11525" max="11525" width="14.33203125" style="127" bestFit="1" customWidth="1"/>
    <col min="11526" max="11526" width="12.109375" style="127" bestFit="1" customWidth="1"/>
    <col min="11527" max="11527" width="12.88671875" style="127" bestFit="1" customWidth="1"/>
    <col min="11528" max="11528" width="14.44140625" style="127" bestFit="1" customWidth="1"/>
    <col min="11529" max="11529" width="12.33203125" style="127" bestFit="1" customWidth="1"/>
    <col min="11530" max="11530" width="8.33203125" style="127" bestFit="1" customWidth="1"/>
    <col min="11531" max="11531" width="6.6640625" style="127" bestFit="1" customWidth="1"/>
    <col min="11532" max="11532" width="16.88671875" style="127" bestFit="1" customWidth="1"/>
    <col min="11533" max="11533" width="12" style="127" bestFit="1" customWidth="1"/>
    <col min="11534" max="11535" width="10.88671875" style="127" bestFit="1" customWidth="1"/>
    <col min="11536" max="11536" width="6.6640625" style="127" bestFit="1" customWidth="1"/>
    <col min="11537" max="11776" width="8.88671875" style="127"/>
    <col min="11777" max="11777" width="3.33203125" style="127" customWidth="1"/>
    <col min="11778" max="11778" width="4.44140625" style="127" bestFit="1" customWidth="1"/>
    <col min="11779" max="11779" width="20.88671875" style="127" customWidth="1"/>
    <col min="11780" max="11780" width="25.6640625" style="127" customWidth="1"/>
    <col min="11781" max="11781" width="14.33203125" style="127" bestFit="1" customWidth="1"/>
    <col min="11782" max="11782" width="12.109375" style="127" bestFit="1" customWidth="1"/>
    <col min="11783" max="11783" width="12.88671875" style="127" bestFit="1" customWidth="1"/>
    <col min="11784" max="11784" width="14.44140625" style="127" bestFit="1" customWidth="1"/>
    <col min="11785" max="11785" width="12.33203125" style="127" bestFit="1" customWidth="1"/>
    <col min="11786" max="11786" width="8.33203125" style="127" bestFit="1" customWidth="1"/>
    <col min="11787" max="11787" width="6.6640625" style="127" bestFit="1" customWidth="1"/>
    <col min="11788" max="11788" width="16.88671875" style="127" bestFit="1" customWidth="1"/>
    <col min="11789" max="11789" width="12" style="127" bestFit="1" customWidth="1"/>
    <col min="11790" max="11791" width="10.88671875" style="127" bestFit="1" customWidth="1"/>
    <col min="11792" max="11792" width="6.6640625" style="127" bestFit="1" customWidth="1"/>
    <col min="11793" max="12032" width="8.88671875" style="127"/>
    <col min="12033" max="12033" width="3.33203125" style="127" customWidth="1"/>
    <col min="12034" max="12034" width="4.44140625" style="127" bestFit="1" customWidth="1"/>
    <col min="12035" max="12035" width="20.88671875" style="127" customWidth="1"/>
    <col min="12036" max="12036" width="25.6640625" style="127" customWidth="1"/>
    <col min="12037" max="12037" width="14.33203125" style="127" bestFit="1" customWidth="1"/>
    <col min="12038" max="12038" width="12.109375" style="127" bestFit="1" customWidth="1"/>
    <col min="12039" max="12039" width="12.88671875" style="127" bestFit="1" customWidth="1"/>
    <col min="12040" max="12040" width="14.44140625" style="127" bestFit="1" customWidth="1"/>
    <col min="12041" max="12041" width="12.33203125" style="127" bestFit="1" customWidth="1"/>
    <col min="12042" max="12042" width="8.33203125" style="127" bestFit="1" customWidth="1"/>
    <col min="12043" max="12043" width="6.6640625" style="127" bestFit="1" customWidth="1"/>
    <col min="12044" max="12044" width="16.88671875" style="127" bestFit="1" customWidth="1"/>
    <col min="12045" max="12045" width="12" style="127" bestFit="1" customWidth="1"/>
    <col min="12046" max="12047" width="10.88671875" style="127" bestFit="1" customWidth="1"/>
    <col min="12048" max="12048" width="6.6640625" style="127" bestFit="1" customWidth="1"/>
    <col min="12049" max="12288" width="8.88671875" style="127"/>
    <col min="12289" max="12289" width="3.33203125" style="127" customWidth="1"/>
    <col min="12290" max="12290" width="4.44140625" style="127" bestFit="1" customWidth="1"/>
    <col min="12291" max="12291" width="20.88671875" style="127" customWidth="1"/>
    <col min="12292" max="12292" width="25.6640625" style="127" customWidth="1"/>
    <col min="12293" max="12293" width="14.33203125" style="127" bestFit="1" customWidth="1"/>
    <col min="12294" max="12294" width="12.109375" style="127" bestFit="1" customWidth="1"/>
    <col min="12295" max="12295" width="12.88671875" style="127" bestFit="1" customWidth="1"/>
    <col min="12296" max="12296" width="14.44140625" style="127" bestFit="1" customWidth="1"/>
    <col min="12297" max="12297" width="12.33203125" style="127" bestFit="1" customWidth="1"/>
    <col min="12298" max="12298" width="8.33203125" style="127" bestFit="1" customWidth="1"/>
    <col min="12299" max="12299" width="6.6640625" style="127" bestFit="1" customWidth="1"/>
    <col min="12300" max="12300" width="16.88671875" style="127" bestFit="1" customWidth="1"/>
    <col min="12301" max="12301" width="12" style="127" bestFit="1" customWidth="1"/>
    <col min="12302" max="12303" width="10.88671875" style="127" bestFit="1" customWidth="1"/>
    <col min="12304" max="12304" width="6.6640625" style="127" bestFit="1" customWidth="1"/>
    <col min="12305" max="12544" width="8.88671875" style="127"/>
    <col min="12545" max="12545" width="3.33203125" style="127" customWidth="1"/>
    <col min="12546" max="12546" width="4.44140625" style="127" bestFit="1" customWidth="1"/>
    <col min="12547" max="12547" width="20.88671875" style="127" customWidth="1"/>
    <col min="12548" max="12548" width="25.6640625" style="127" customWidth="1"/>
    <col min="12549" max="12549" width="14.33203125" style="127" bestFit="1" customWidth="1"/>
    <col min="12550" max="12550" width="12.109375" style="127" bestFit="1" customWidth="1"/>
    <col min="12551" max="12551" width="12.88671875" style="127" bestFit="1" customWidth="1"/>
    <col min="12552" max="12552" width="14.44140625" style="127" bestFit="1" customWidth="1"/>
    <col min="12553" max="12553" width="12.33203125" style="127" bestFit="1" customWidth="1"/>
    <col min="12554" max="12554" width="8.33203125" style="127" bestFit="1" customWidth="1"/>
    <col min="12555" max="12555" width="6.6640625" style="127" bestFit="1" customWidth="1"/>
    <col min="12556" max="12556" width="16.88671875" style="127" bestFit="1" customWidth="1"/>
    <col min="12557" max="12557" width="12" style="127" bestFit="1" customWidth="1"/>
    <col min="12558" max="12559" width="10.88671875" style="127" bestFit="1" customWidth="1"/>
    <col min="12560" max="12560" width="6.6640625" style="127" bestFit="1" customWidth="1"/>
    <col min="12561" max="12800" width="8.88671875" style="127"/>
    <col min="12801" max="12801" width="3.33203125" style="127" customWidth="1"/>
    <col min="12802" max="12802" width="4.44140625" style="127" bestFit="1" customWidth="1"/>
    <col min="12803" max="12803" width="20.88671875" style="127" customWidth="1"/>
    <col min="12804" max="12804" width="25.6640625" style="127" customWidth="1"/>
    <col min="12805" max="12805" width="14.33203125" style="127" bestFit="1" customWidth="1"/>
    <col min="12806" max="12806" width="12.109375" style="127" bestFit="1" customWidth="1"/>
    <col min="12807" max="12807" width="12.88671875" style="127" bestFit="1" customWidth="1"/>
    <col min="12808" max="12808" width="14.44140625" style="127" bestFit="1" customWidth="1"/>
    <col min="12809" max="12809" width="12.33203125" style="127" bestFit="1" customWidth="1"/>
    <col min="12810" max="12810" width="8.33203125" style="127" bestFit="1" customWidth="1"/>
    <col min="12811" max="12811" width="6.6640625" style="127" bestFit="1" customWidth="1"/>
    <col min="12812" max="12812" width="16.88671875" style="127" bestFit="1" customWidth="1"/>
    <col min="12813" max="12813" width="12" style="127" bestFit="1" customWidth="1"/>
    <col min="12814" max="12815" width="10.88671875" style="127" bestFit="1" customWidth="1"/>
    <col min="12816" max="12816" width="6.6640625" style="127" bestFit="1" customWidth="1"/>
    <col min="12817" max="13056" width="8.88671875" style="127"/>
    <col min="13057" max="13057" width="3.33203125" style="127" customWidth="1"/>
    <col min="13058" max="13058" width="4.44140625" style="127" bestFit="1" customWidth="1"/>
    <col min="13059" max="13059" width="20.88671875" style="127" customWidth="1"/>
    <col min="13060" max="13060" width="25.6640625" style="127" customWidth="1"/>
    <col min="13061" max="13061" width="14.33203125" style="127" bestFit="1" customWidth="1"/>
    <col min="13062" max="13062" width="12.109375" style="127" bestFit="1" customWidth="1"/>
    <col min="13063" max="13063" width="12.88671875" style="127" bestFit="1" customWidth="1"/>
    <col min="13064" max="13064" width="14.44140625" style="127" bestFit="1" customWidth="1"/>
    <col min="13065" max="13065" width="12.33203125" style="127" bestFit="1" customWidth="1"/>
    <col min="13066" max="13066" width="8.33203125" style="127" bestFit="1" customWidth="1"/>
    <col min="13067" max="13067" width="6.6640625" style="127" bestFit="1" customWidth="1"/>
    <col min="13068" max="13068" width="16.88671875" style="127" bestFit="1" customWidth="1"/>
    <col min="13069" max="13069" width="12" style="127" bestFit="1" customWidth="1"/>
    <col min="13070" max="13071" width="10.88671875" style="127" bestFit="1" customWidth="1"/>
    <col min="13072" max="13072" width="6.6640625" style="127" bestFit="1" customWidth="1"/>
    <col min="13073" max="13312" width="8.88671875" style="127"/>
    <col min="13313" max="13313" width="3.33203125" style="127" customWidth="1"/>
    <col min="13314" max="13314" width="4.44140625" style="127" bestFit="1" customWidth="1"/>
    <col min="13315" max="13315" width="20.88671875" style="127" customWidth="1"/>
    <col min="13316" max="13316" width="25.6640625" style="127" customWidth="1"/>
    <col min="13317" max="13317" width="14.33203125" style="127" bestFit="1" customWidth="1"/>
    <col min="13318" max="13318" width="12.109375" style="127" bestFit="1" customWidth="1"/>
    <col min="13319" max="13319" width="12.88671875" style="127" bestFit="1" customWidth="1"/>
    <col min="13320" max="13320" width="14.44140625" style="127" bestFit="1" customWidth="1"/>
    <col min="13321" max="13321" width="12.33203125" style="127" bestFit="1" customWidth="1"/>
    <col min="13322" max="13322" width="8.33203125" style="127" bestFit="1" customWidth="1"/>
    <col min="13323" max="13323" width="6.6640625" style="127" bestFit="1" customWidth="1"/>
    <col min="13324" max="13324" width="16.88671875" style="127" bestFit="1" customWidth="1"/>
    <col min="13325" max="13325" width="12" style="127" bestFit="1" customWidth="1"/>
    <col min="13326" max="13327" width="10.88671875" style="127" bestFit="1" customWidth="1"/>
    <col min="13328" max="13328" width="6.6640625" style="127" bestFit="1" customWidth="1"/>
    <col min="13329" max="13568" width="8.88671875" style="127"/>
    <col min="13569" max="13569" width="3.33203125" style="127" customWidth="1"/>
    <col min="13570" max="13570" width="4.44140625" style="127" bestFit="1" customWidth="1"/>
    <col min="13571" max="13571" width="20.88671875" style="127" customWidth="1"/>
    <col min="13572" max="13572" width="25.6640625" style="127" customWidth="1"/>
    <col min="13573" max="13573" width="14.33203125" style="127" bestFit="1" customWidth="1"/>
    <col min="13574" max="13574" width="12.109375" style="127" bestFit="1" customWidth="1"/>
    <col min="13575" max="13575" width="12.88671875" style="127" bestFit="1" customWidth="1"/>
    <col min="13576" max="13576" width="14.44140625" style="127" bestFit="1" customWidth="1"/>
    <col min="13577" max="13577" width="12.33203125" style="127" bestFit="1" customWidth="1"/>
    <col min="13578" max="13578" width="8.33203125" style="127" bestFit="1" customWidth="1"/>
    <col min="13579" max="13579" width="6.6640625" style="127" bestFit="1" customWidth="1"/>
    <col min="13580" max="13580" width="16.88671875" style="127" bestFit="1" customWidth="1"/>
    <col min="13581" max="13581" width="12" style="127" bestFit="1" customWidth="1"/>
    <col min="13582" max="13583" width="10.88671875" style="127" bestFit="1" customWidth="1"/>
    <col min="13584" max="13584" width="6.6640625" style="127" bestFit="1" customWidth="1"/>
    <col min="13585" max="13824" width="8.88671875" style="127"/>
    <col min="13825" max="13825" width="3.33203125" style="127" customWidth="1"/>
    <col min="13826" max="13826" width="4.44140625" style="127" bestFit="1" customWidth="1"/>
    <col min="13827" max="13827" width="20.88671875" style="127" customWidth="1"/>
    <col min="13828" max="13828" width="25.6640625" style="127" customWidth="1"/>
    <col min="13829" max="13829" width="14.33203125" style="127" bestFit="1" customWidth="1"/>
    <col min="13830" max="13830" width="12.109375" style="127" bestFit="1" customWidth="1"/>
    <col min="13831" max="13831" width="12.88671875" style="127" bestFit="1" customWidth="1"/>
    <col min="13832" max="13832" width="14.44140625" style="127" bestFit="1" customWidth="1"/>
    <col min="13833" max="13833" width="12.33203125" style="127" bestFit="1" customWidth="1"/>
    <col min="13834" max="13834" width="8.33203125" style="127" bestFit="1" customWidth="1"/>
    <col min="13835" max="13835" width="6.6640625" style="127" bestFit="1" customWidth="1"/>
    <col min="13836" max="13836" width="16.88671875" style="127" bestFit="1" customWidth="1"/>
    <col min="13837" max="13837" width="12" style="127" bestFit="1" customWidth="1"/>
    <col min="13838" max="13839" width="10.88671875" style="127" bestFit="1" customWidth="1"/>
    <col min="13840" max="13840" width="6.6640625" style="127" bestFit="1" customWidth="1"/>
    <col min="13841" max="14080" width="8.88671875" style="127"/>
    <col min="14081" max="14081" width="3.33203125" style="127" customWidth="1"/>
    <col min="14082" max="14082" width="4.44140625" style="127" bestFit="1" customWidth="1"/>
    <col min="14083" max="14083" width="20.88671875" style="127" customWidth="1"/>
    <col min="14084" max="14084" width="25.6640625" style="127" customWidth="1"/>
    <col min="14085" max="14085" width="14.33203125" style="127" bestFit="1" customWidth="1"/>
    <col min="14086" max="14086" width="12.109375" style="127" bestFit="1" customWidth="1"/>
    <col min="14087" max="14087" width="12.88671875" style="127" bestFit="1" customWidth="1"/>
    <col min="14088" max="14088" width="14.44140625" style="127" bestFit="1" customWidth="1"/>
    <col min="14089" max="14089" width="12.33203125" style="127" bestFit="1" customWidth="1"/>
    <col min="14090" max="14090" width="8.33203125" style="127" bestFit="1" customWidth="1"/>
    <col min="14091" max="14091" width="6.6640625" style="127" bestFit="1" customWidth="1"/>
    <col min="14092" max="14092" width="16.88671875" style="127" bestFit="1" customWidth="1"/>
    <col min="14093" max="14093" width="12" style="127" bestFit="1" customWidth="1"/>
    <col min="14094" max="14095" width="10.88671875" style="127" bestFit="1" customWidth="1"/>
    <col min="14096" max="14096" width="6.6640625" style="127" bestFit="1" customWidth="1"/>
    <col min="14097" max="14336" width="8.88671875" style="127"/>
    <col min="14337" max="14337" width="3.33203125" style="127" customWidth="1"/>
    <col min="14338" max="14338" width="4.44140625" style="127" bestFit="1" customWidth="1"/>
    <col min="14339" max="14339" width="20.88671875" style="127" customWidth="1"/>
    <col min="14340" max="14340" width="25.6640625" style="127" customWidth="1"/>
    <col min="14341" max="14341" width="14.33203125" style="127" bestFit="1" customWidth="1"/>
    <col min="14342" max="14342" width="12.109375" style="127" bestFit="1" customWidth="1"/>
    <col min="14343" max="14343" width="12.88671875" style="127" bestFit="1" customWidth="1"/>
    <col min="14344" max="14344" width="14.44140625" style="127" bestFit="1" customWidth="1"/>
    <col min="14345" max="14345" width="12.33203125" style="127" bestFit="1" customWidth="1"/>
    <col min="14346" max="14346" width="8.33203125" style="127" bestFit="1" customWidth="1"/>
    <col min="14347" max="14347" width="6.6640625" style="127" bestFit="1" customWidth="1"/>
    <col min="14348" max="14348" width="16.88671875" style="127" bestFit="1" customWidth="1"/>
    <col min="14349" max="14349" width="12" style="127" bestFit="1" customWidth="1"/>
    <col min="14350" max="14351" width="10.88671875" style="127" bestFit="1" customWidth="1"/>
    <col min="14352" max="14352" width="6.6640625" style="127" bestFit="1" customWidth="1"/>
    <col min="14353" max="14592" width="8.88671875" style="127"/>
    <col min="14593" max="14593" width="3.33203125" style="127" customWidth="1"/>
    <col min="14594" max="14594" width="4.44140625" style="127" bestFit="1" customWidth="1"/>
    <col min="14595" max="14595" width="20.88671875" style="127" customWidth="1"/>
    <col min="14596" max="14596" width="25.6640625" style="127" customWidth="1"/>
    <col min="14597" max="14597" width="14.33203125" style="127" bestFit="1" customWidth="1"/>
    <col min="14598" max="14598" width="12.109375" style="127" bestFit="1" customWidth="1"/>
    <col min="14599" max="14599" width="12.88671875" style="127" bestFit="1" customWidth="1"/>
    <col min="14600" max="14600" width="14.44140625" style="127" bestFit="1" customWidth="1"/>
    <col min="14601" max="14601" width="12.33203125" style="127" bestFit="1" customWidth="1"/>
    <col min="14602" max="14602" width="8.33203125" style="127" bestFit="1" customWidth="1"/>
    <col min="14603" max="14603" width="6.6640625" style="127" bestFit="1" customWidth="1"/>
    <col min="14604" max="14604" width="16.88671875" style="127" bestFit="1" customWidth="1"/>
    <col min="14605" max="14605" width="12" style="127" bestFit="1" customWidth="1"/>
    <col min="14606" max="14607" width="10.88671875" style="127" bestFit="1" customWidth="1"/>
    <col min="14608" max="14608" width="6.6640625" style="127" bestFit="1" customWidth="1"/>
    <col min="14609" max="14848" width="8.88671875" style="127"/>
    <col min="14849" max="14849" width="3.33203125" style="127" customWidth="1"/>
    <col min="14850" max="14850" width="4.44140625" style="127" bestFit="1" customWidth="1"/>
    <col min="14851" max="14851" width="20.88671875" style="127" customWidth="1"/>
    <col min="14852" max="14852" width="25.6640625" style="127" customWidth="1"/>
    <col min="14853" max="14853" width="14.33203125" style="127" bestFit="1" customWidth="1"/>
    <col min="14854" max="14854" width="12.109375" style="127" bestFit="1" customWidth="1"/>
    <col min="14855" max="14855" width="12.88671875" style="127" bestFit="1" customWidth="1"/>
    <col min="14856" max="14856" width="14.44140625" style="127" bestFit="1" customWidth="1"/>
    <col min="14857" max="14857" width="12.33203125" style="127" bestFit="1" customWidth="1"/>
    <col min="14858" max="14858" width="8.33203125" style="127" bestFit="1" customWidth="1"/>
    <col min="14859" max="14859" width="6.6640625" style="127" bestFit="1" customWidth="1"/>
    <col min="14860" max="14860" width="16.88671875" style="127" bestFit="1" customWidth="1"/>
    <col min="14861" max="14861" width="12" style="127" bestFit="1" customWidth="1"/>
    <col min="14862" max="14863" width="10.88671875" style="127" bestFit="1" customWidth="1"/>
    <col min="14864" max="14864" width="6.6640625" style="127" bestFit="1" customWidth="1"/>
    <col min="14865" max="15104" width="8.88671875" style="127"/>
    <col min="15105" max="15105" width="3.33203125" style="127" customWidth="1"/>
    <col min="15106" max="15106" width="4.44140625" style="127" bestFit="1" customWidth="1"/>
    <col min="15107" max="15107" width="20.88671875" style="127" customWidth="1"/>
    <col min="15108" max="15108" width="25.6640625" style="127" customWidth="1"/>
    <col min="15109" max="15109" width="14.33203125" style="127" bestFit="1" customWidth="1"/>
    <col min="15110" max="15110" width="12.109375" style="127" bestFit="1" customWidth="1"/>
    <col min="15111" max="15111" width="12.88671875" style="127" bestFit="1" customWidth="1"/>
    <col min="15112" max="15112" width="14.44140625" style="127" bestFit="1" customWidth="1"/>
    <col min="15113" max="15113" width="12.33203125" style="127" bestFit="1" customWidth="1"/>
    <col min="15114" max="15114" width="8.33203125" style="127" bestFit="1" customWidth="1"/>
    <col min="15115" max="15115" width="6.6640625" style="127" bestFit="1" customWidth="1"/>
    <col min="15116" max="15116" width="16.88671875" style="127" bestFit="1" customWidth="1"/>
    <col min="15117" max="15117" width="12" style="127" bestFit="1" customWidth="1"/>
    <col min="15118" max="15119" width="10.88671875" style="127" bestFit="1" customWidth="1"/>
    <col min="15120" max="15120" width="6.6640625" style="127" bestFit="1" customWidth="1"/>
    <col min="15121" max="15360" width="8.88671875" style="127"/>
    <col min="15361" max="15361" width="3.33203125" style="127" customWidth="1"/>
    <col min="15362" max="15362" width="4.44140625" style="127" bestFit="1" customWidth="1"/>
    <col min="15363" max="15363" width="20.88671875" style="127" customWidth="1"/>
    <col min="15364" max="15364" width="25.6640625" style="127" customWidth="1"/>
    <col min="15365" max="15365" width="14.33203125" style="127" bestFit="1" customWidth="1"/>
    <col min="15366" max="15366" width="12.109375" style="127" bestFit="1" customWidth="1"/>
    <col min="15367" max="15367" width="12.88671875" style="127" bestFit="1" customWidth="1"/>
    <col min="15368" max="15368" width="14.44140625" style="127" bestFit="1" customWidth="1"/>
    <col min="15369" max="15369" width="12.33203125" style="127" bestFit="1" customWidth="1"/>
    <col min="15370" max="15370" width="8.33203125" style="127" bestFit="1" customWidth="1"/>
    <col min="15371" max="15371" width="6.6640625" style="127" bestFit="1" customWidth="1"/>
    <col min="15372" max="15372" width="16.88671875" style="127" bestFit="1" customWidth="1"/>
    <col min="15373" max="15373" width="12" style="127" bestFit="1" customWidth="1"/>
    <col min="15374" max="15375" width="10.88671875" style="127" bestFit="1" customWidth="1"/>
    <col min="15376" max="15376" width="6.6640625" style="127" bestFit="1" customWidth="1"/>
    <col min="15377" max="15616" width="8.88671875" style="127"/>
    <col min="15617" max="15617" width="3.33203125" style="127" customWidth="1"/>
    <col min="15618" max="15618" width="4.44140625" style="127" bestFit="1" customWidth="1"/>
    <col min="15619" max="15619" width="20.88671875" style="127" customWidth="1"/>
    <col min="15620" max="15620" width="25.6640625" style="127" customWidth="1"/>
    <col min="15621" max="15621" width="14.33203125" style="127" bestFit="1" customWidth="1"/>
    <col min="15622" max="15622" width="12.109375" style="127" bestFit="1" customWidth="1"/>
    <col min="15623" max="15623" width="12.88671875" style="127" bestFit="1" customWidth="1"/>
    <col min="15624" max="15624" width="14.44140625" style="127" bestFit="1" customWidth="1"/>
    <col min="15625" max="15625" width="12.33203125" style="127" bestFit="1" customWidth="1"/>
    <col min="15626" max="15626" width="8.33203125" style="127" bestFit="1" customWidth="1"/>
    <col min="15627" max="15627" width="6.6640625" style="127" bestFit="1" customWidth="1"/>
    <col min="15628" max="15628" width="16.88671875" style="127" bestFit="1" customWidth="1"/>
    <col min="15629" max="15629" width="12" style="127" bestFit="1" customWidth="1"/>
    <col min="15630" max="15631" width="10.88671875" style="127" bestFit="1" customWidth="1"/>
    <col min="15632" max="15632" width="6.6640625" style="127" bestFit="1" customWidth="1"/>
    <col min="15633" max="15872" width="8.88671875" style="127"/>
    <col min="15873" max="15873" width="3.33203125" style="127" customWidth="1"/>
    <col min="15874" max="15874" width="4.44140625" style="127" bestFit="1" customWidth="1"/>
    <col min="15875" max="15875" width="20.88671875" style="127" customWidth="1"/>
    <col min="15876" max="15876" width="25.6640625" style="127" customWidth="1"/>
    <col min="15877" max="15877" width="14.33203125" style="127" bestFit="1" customWidth="1"/>
    <col min="15878" max="15878" width="12.109375" style="127" bestFit="1" customWidth="1"/>
    <col min="15879" max="15879" width="12.88671875" style="127" bestFit="1" customWidth="1"/>
    <col min="15880" max="15880" width="14.44140625" style="127" bestFit="1" customWidth="1"/>
    <col min="15881" max="15881" width="12.33203125" style="127" bestFit="1" customWidth="1"/>
    <col min="15882" max="15882" width="8.33203125" style="127" bestFit="1" customWidth="1"/>
    <col min="15883" max="15883" width="6.6640625" style="127" bestFit="1" customWidth="1"/>
    <col min="15884" max="15884" width="16.88671875" style="127" bestFit="1" customWidth="1"/>
    <col min="15885" max="15885" width="12" style="127" bestFit="1" customWidth="1"/>
    <col min="15886" max="15887" width="10.88671875" style="127" bestFit="1" customWidth="1"/>
    <col min="15888" max="15888" width="6.6640625" style="127" bestFit="1" customWidth="1"/>
    <col min="15889" max="16128" width="8.88671875" style="127"/>
    <col min="16129" max="16129" width="3.33203125" style="127" customWidth="1"/>
    <col min="16130" max="16130" width="4.44140625" style="127" bestFit="1" customWidth="1"/>
    <col min="16131" max="16131" width="20.88671875" style="127" customWidth="1"/>
    <col min="16132" max="16132" width="25.6640625" style="127" customWidth="1"/>
    <col min="16133" max="16133" width="14.33203125" style="127" bestFit="1" customWidth="1"/>
    <col min="16134" max="16134" width="12.109375" style="127" bestFit="1" customWidth="1"/>
    <col min="16135" max="16135" width="12.88671875" style="127" bestFit="1" customWidth="1"/>
    <col min="16136" max="16136" width="14.44140625" style="127" bestFit="1" customWidth="1"/>
    <col min="16137" max="16137" width="12.33203125" style="127" bestFit="1" customWidth="1"/>
    <col min="16138" max="16138" width="8.33203125" style="127" bestFit="1" customWidth="1"/>
    <col min="16139" max="16139" width="6.6640625" style="127" bestFit="1" customWidth="1"/>
    <col min="16140" max="16140" width="16.88671875" style="127" bestFit="1" customWidth="1"/>
    <col min="16141" max="16141" width="12" style="127" bestFit="1" customWidth="1"/>
    <col min="16142" max="16143" width="10.88671875" style="127" bestFit="1" customWidth="1"/>
    <col min="16144" max="16144" width="6.6640625" style="127" bestFit="1" customWidth="1"/>
    <col min="16145" max="16384" width="8.88671875" style="127"/>
  </cols>
  <sheetData>
    <row r="1" spans="1:16" ht="19.5" customHeight="1">
      <c r="A1" s="322"/>
      <c r="B1" s="286" t="s">
        <v>515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</row>
    <row r="2" spans="1:16">
      <c r="A2" s="322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</row>
    <row r="3" spans="1:16" ht="27" customHeight="1">
      <c r="A3" s="322"/>
      <c r="B3" s="324" t="s">
        <v>7</v>
      </c>
      <c r="C3" s="324" t="s">
        <v>53</v>
      </c>
      <c r="D3" s="326" t="s">
        <v>54</v>
      </c>
      <c r="E3" s="327"/>
      <c r="F3" s="327"/>
      <c r="G3" s="327"/>
      <c r="H3" s="327"/>
      <c r="I3" s="327"/>
      <c r="J3" s="327"/>
      <c r="K3" s="328"/>
      <c r="L3" s="326" t="s">
        <v>55</v>
      </c>
      <c r="M3" s="327"/>
      <c r="N3" s="327"/>
      <c r="O3" s="327"/>
      <c r="P3" s="327"/>
    </row>
    <row r="4" spans="1:16" ht="39.6">
      <c r="A4" s="322"/>
      <c r="B4" s="325"/>
      <c r="C4" s="325"/>
      <c r="D4" s="128" t="s">
        <v>56</v>
      </c>
      <c r="E4" s="128" t="s">
        <v>57</v>
      </c>
      <c r="F4" s="128" t="s">
        <v>58</v>
      </c>
      <c r="G4" s="128" t="s">
        <v>59</v>
      </c>
      <c r="H4" s="128" t="s">
        <v>60</v>
      </c>
      <c r="I4" s="128" t="s">
        <v>61</v>
      </c>
      <c r="J4" s="128" t="s">
        <v>62</v>
      </c>
      <c r="K4" s="128" t="s">
        <v>63</v>
      </c>
      <c r="L4" s="128" t="s">
        <v>64</v>
      </c>
      <c r="M4" s="128" t="s">
        <v>65</v>
      </c>
      <c r="N4" s="128" t="s">
        <v>66</v>
      </c>
      <c r="O4" s="128" t="s">
        <v>67</v>
      </c>
      <c r="P4" s="128" t="s">
        <v>63</v>
      </c>
    </row>
    <row r="5" spans="1:16" ht="26.4">
      <c r="A5" s="322"/>
      <c r="B5" s="129">
        <v>1</v>
      </c>
      <c r="C5" s="130" t="s">
        <v>142</v>
      </c>
      <c r="D5" s="170" t="s">
        <v>145</v>
      </c>
      <c r="E5" s="170" t="s">
        <v>146</v>
      </c>
      <c r="F5" s="170" t="s">
        <v>69</v>
      </c>
      <c r="G5" s="171" t="s">
        <v>69</v>
      </c>
      <c r="H5" s="170" t="s">
        <v>148</v>
      </c>
      <c r="I5" s="170"/>
      <c r="J5" s="170"/>
      <c r="K5" s="170"/>
      <c r="L5" s="170"/>
      <c r="M5" s="170"/>
      <c r="N5" s="171" t="s">
        <v>68</v>
      </c>
      <c r="O5" s="171" t="s">
        <v>150</v>
      </c>
      <c r="P5" s="170"/>
    </row>
    <row r="6" spans="1:16" ht="52.8">
      <c r="A6" s="322"/>
      <c r="B6" s="129">
        <v>2</v>
      </c>
      <c r="C6" s="130" t="s">
        <v>143</v>
      </c>
      <c r="D6" s="170"/>
      <c r="E6" s="170" t="s">
        <v>147</v>
      </c>
      <c r="F6" s="171" t="s">
        <v>69</v>
      </c>
      <c r="G6" s="171" t="s">
        <v>69</v>
      </c>
      <c r="H6" s="170" t="s">
        <v>149</v>
      </c>
      <c r="I6" s="170"/>
      <c r="J6" s="170"/>
      <c r="K6" s="170"/>
      <c r="L6" s="170"/>
      <c r="M6" s="170"/>
      <c r="N6" s="171" t="s">
        <v>156</v>
      </c>
      <c r="O6" s="171" t="s">
        <v>151</v>
      </c>
      <c r="P6" s="170"/>
    </row>
    <row r="7" spans="1:16" ht="20.25" customHeight="1">
      <c r="B7" s="129">
        <v>3</v>
      </c>
      <c r="C7" s="130" t="s">
        <v>144</v>
      </c>
      <c r="D7" s="170"/>
      <c r="E7" s="170" t="s">
        <v>148</v>
      </c>
      <c r="F7" s="170" t="s">
        <v>69</v>
      </c>
      <c r="G7" s="171" t="s">
        <v>69</v>
      </c>
      <c r="H7" s="170" t="s">
        <v>69</v>
      </c>
      <c r="I7" s="170"/>
      <c r="J7" s="170"/>
      <c r="K7" s="170"/>
      <c r="L7" s="170"/>
      <c r="M7" s="170"/>
      <c r="N7" s="171" t="s">
        <v>68</v>
      </c>
      <c r="O7" s="171" t="s">
        <v>68</v>
      </c>
      <c r="P7" s="170"/>
    </row>
    <row r="8" spans="1:16" ht="29.25" customHeight="1">
      <c r="B8" s="129">
        <v>4</v>
      </c>
      <c r="C8" s="130" t="s">
        <v>157</v>
      </c>
      <c r="D8" s="170"/>
      <c r="E8" s="170" t="s">
        <v>547</v>
      </c>
      <c r="F8" s="170" t="s">
        <v>548</v>
      </c>
      <c r="G8" s="170" t="s">
        <v>68</v>
      </c>
      <c r="H8" s="170" t="s">
        <v>549</v>
      </c>
      <c r="I8" s="170" t="s">
        <v>69</v>
      </c>
      <c r="J8" s="170" t="s">
        <v>68</v>
      </c>
      <c r="K8" s="170"/>
      <c r="L8" s="170" t="s">
        <v>68</v>
      </c>
      <c r="M8" s="170" t="s">
        <v>69</v>
      </c>
      <c r="N8" s="171" t="s">
        <v>550</v>
      </c>
      <c r="O8" s="171" t="s">
        <v>551</v>
      </c>
      <c r="P8" s="170"/>
    </row>
    <row r="9" spans="1:16" ht="26.4">
      <c r="B9" s="129">
        <v>5</v>
      </c>
      <c r="C9" s="172" t="s">
        <v>552</v>
      </c>
      <c r="D9" s="172"/>
      <c r="E9" s="172" t="s">
        <v>553</v>
      </c>
      <c r="F9" s="172" t="s">
        <v>554</v>
      </c>
      <c r="G9" s="172" t="s">
        <v>68</v>
      </c>
      <c r="H9" s="172" t="s">
        <v>555</v>
      </c>
      <c r="I9" s="172" t="s">
        <v>556</v>
      </c>
      <c r="J9" s="172" t="s">
        <v>68</v>
      </c>
      <c r="K9" s="172"/>
      <c r="L9" s="172" t="s">
        <v>68</v>
      </c>
      <c r="M9" s="172" t="s">
        <v>69</v>
      </c>
      <c r="N9" s="173" t="s">
        <v>550</v>
      </c>
      <c r="O9" s="173" t="s">
        <v>551</v>
      </c>
      <c r="P9" s="172"/>
    </row>
  </sheetData>
  <mergeCells count="7">
    <mergeCell ref="A1:A6"/>
    <mergeCell ref="B1:P1"/>
    <mergeCell ref="B2:P2"/>
    <mergeCell ref="B3:B4"/>
    <mergeCell ref="C3:C4"/>
    <mergeCell ref="D3:K3"/>
    <mergeCell ref="L3:P3"/>
  </mergeCells>
  <pageMargins left="0.7" right="0.7" top="0.75" bottom="0.75" header="0.3" footer="0.3"/>
  <pageSetup paperSize="9" scale="4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8"/>
  <sheetViews>
    <sheetView zoomScale="90" zoomScaleNormal="90" workbookViewId="0">
      <selection activeCell="F25" sqref="F25"/>
    </sheetView>
  </sheetViews>
  <sheetFormatPr defaultColWidth="8.88671875" defaultRowHeight="13.2"/>
  <cols>
    <col min="1" max="1" width="3.33203125" style="17" customWidth="1"/>
    <col min="2" max="3" width="25.33203125" style="17" customWidth="1"/>
    <col min="4" max="4" width="32.88671875" style="137" customWidth="1"/>
    <col min="5" max="5" width="8.88671875" style="17"/>
    <col min="6" max="6" width="22.6640625" style="17" bestFit="1" customWidth="1"/>
    <col min="7" max="7" width="33" style="17" bestFit="1" customWidth="1"/>
    <col min="8" max="8" width="8.88671875" style="17" customWidth="1"/>
    <col min="9" max="237" width="8.88671875" style="17"/>
    <col min="238" max="238" width="3.33203125" style="17" customWidth="1"/>
    <col min="239" max="239" width="4.44140625" style="17" bestFit="1" customWidth="1"/>
    <col min="240" max="240" width="20.88671875" style="17" customWidth="1"/>
    <col min="241" max="241" width="25.6640625" style="17" customWidth="1"/>
    <col min="242" max="242" width="14.33203125" style="17" bestFit="1" customWidth="1"/>
    <col min="243" max="243" width="12.109375" style="17" bestFit="1" customWidth="1"/>
    <col min="244" max="244" width="12.88671875" style="17" bestFit="1" customWidth="1"/>
    <col min="245" max="245" width="14.44140625" style="17" bestFit="1" customWidth="1"/>
    <col min="246" max="246" width="12.33203125" style="17" bestFit="1" customWidth="1"/>
    <col min="247" max="247" width="8.33203125" style="17" bestFit="1" customWidth="1"/>
    <col min="248" max="248" width="6.6640625" style="17" bestFit="1" customWidth="1"/>
    <col min="249" max="249" width="16.88671875" style="17" bestFit="1" customWidth="1"/>
    <col min="250" max="250" width="12" style="17" bestFit="1" customWidth="1"/>
    <col min="251" max="252" width="10.88671875" style="17" bestFit="1" customWidth="1"/>
    <col min="253" max="253" width="6.6640625" style="17" bestFit="1" customWidth="1"/>
    <col min="254" max="493" width="8.88671875" style="17"/>
    <col min="494" max="494" width="3.33203125" style="17" customWidth="1"/>
    <col min="495" max="495" width="4.44140625" style="17" bestFit="1" customWidth="1"/>
    <col min="496" max="496" width="20.88671875" style="17" customWidth="1"/>
    <col min="497" max="497" width="25.6640625" style="17" customWidth="1"/>
    <col min="498" max="498" width="14.33203125" style="17" bestFit="1" customWidth="1"/>
    <col min="499" max="499" width="12.109375" style="17" bestFit="1" customWidth="1"/>
    <col min="500" max="500" width="12.88671875" style="17" bestFit="1" customWidth="1"/>
    <col min="501" max="501" width="14.44140625" style="17" bestFit="1" customWidth="1"/>
    <col min="502" max="502" width="12.33203125" style="17" bestFit="1" customWidth="1"/>
    <col min="503" max="503" width="8.33203125" style="17" bestFit="1" customWidth="1"/>
    <col min="504" max="504" width="6.6640625" style="17" bestFit="1" customWidth="1"/>
    <col min="505" max="505" width="16.88671875" style="17" bestFit="1" customWidth="1"/>
    <col min="506" max="506" width="12" style="17" bestFit="1" customWidth="1"/>
    <col min="507" max="508" width="10.88671875" style="17" bestFit="1" customWidth="1"/>
    <col min="509" max="509" width="6.6640625" style="17" bestFit="1" customWidth="1"/>
    <col min="510" max="749" width="8.88671875" style="17"/>
    <col min="750" max="750" width="3.33203125" style="17" customWidth="1"/>
    <col min="751" max="751" width="4.44140625" style="17" bestFit="1" customWidth="1"/>
    <col min="752" max="752" width="20.88671875" style="17" customWidth="1"/>
    <col min="753" max="753" width="25.6640625" style="17" customWidth="1"/>
    <col min="754" max="754" width="14.33203125" style="17" bestFit="1" customWidth="1"/>
    <col min="755" max="755" width="12.109375" style="17" bestFit="1" customWidth="1"/>
    <col min="756" max="756" width="12.88671875" style="17" bestFit="1" customWidth="1"/>
    <col min="757" max="757" width="14.44140625" style="17" bestFit="1" customWidth="1"/>
    <col min="758" max="758" width="12.33203125" style="17" bestFit="1" customWidth="1"/>
    <col min="759" max="759" width="8.33203125" style="17" bestFit="1" customWidth="1"/>
    <col min="760" max="760" width="6.6640625" style="17" bestFit="1" customWidth="1"/>
    <col min="761" max="761" width="16.88671875" style="17" bestFit="1" customWidth="1"/>
    <col min="762" max="762" width="12" style="17" bestFit="1" customWidth="1"/>
    <col min="763" max="764" width="10.88671875" style="17" bestFit="1" customWidth="1"/>
    <col min="765" max="765" width="6.6640625" style="17" bestFit="1" customWidth="1"/>
    <col min="766" max="1005" width="8.88671875" style="17"/>
    <col min="1006" max="1006" width="3.33203125" style="17" customWidth="1"/>
    <col min="1007" max="1007" width="4.44140625" style="17" bestFit="1" customWidth="1"/>
    <col min="1008" max="1008" width="20.88671875" style="17" customWidth="1"/>
    <col min="1009" max="1009" width="25.6640625" style="17" customWidth="1"/>
    <col min="1010" max="1010" width="14.33203125" style="17" bestFit="1" customWidth="1"/>
    <col min="1011" max="1011" width="12.109375" style="17" bestFit="1" customWidth="1"/>
    <col min="1012" max="1012" width="12.88671875" style="17" bestFit="1" customWidth="1"/>
    <col min="1013" max="1013" width="14.44140625" style="17" bestFit="1" customWidth="1"/>
    <col min="1014" max="1014" width="12.33203125" style="17" bestFit="1" customWidth="1"/>
    <col min="1015" max="1015" width="8.33203125" style="17" bestFit="1" customWidth="1"/>
    <col min="1016" max="1016" width="6.6640625" style="17" bestFit="1" customWidth="1"/>
    <col min="1017" max="1017" width="16.88671875" style="17" bestFit="1" customWidth="1"/>
    <col min="1018" max="1018" width="12" style="17" bestFit="1" customWidth="1"/>
    <col min="1019" max="1020" width="10.88671875" style="17" bestFit="1" customWidth="1"/>
    <col min="1021" max="1021" width="6.6640625" style="17" bestFit="1" customWidth="1"/>
    <col min="1022" max="1261" width="8.88671875" style="17"/>
    <col min="1262" max="1262" width="3.33203125" style="17" customWidth="1"/>
    <col min="1263" max="1263" width="4.44140625" style="17" bestFit="1" customWidth="1"/>
    <col min="1264" max="1264" width="20.88671875" style="17" customWidth="1"/>
    <col min="1265" max="1265" width="25.6640625" style="17" customWidth="1"/>
    <col min="1266" max="1266" width="14.33203125" style="17" bestFit="1" customWidth="1"/>
    <col min="1267" max="1267" width="12.109375" style="17" bestFit="1" customWidth="1"/>
    <col min="1268" max="1268" width="12.88671875" style="17" bestFit="1" customWidth="1"/>
    <col min="1269" max="1269" width="14.44140625" style="17" bestFit="1" customWidth="1"/>
    <col min="1270" max="1270" width="12.33203125" style="17" bestFit="1" customWidth="1"/>
    <col min="1271" max="1271" width="8.33203125" style="17" bestFit="1" customWidth="1"/>
    <col min="1272" max="1272" width="6.6640625" style="17" bestFit="1" customWidth="1"/>
    <col min="1273" max="1273" width="16.88671875" style="17" bestFit="1" customWidth="1"/>
    <col min="1274" max="1274" width="12" style="17" bestFit="1" customWidth="1"/>
    <col min="1275" max="1276" width="10.88671875" style="17" bestFit="1" customWidth="1"/>
    <col min="1277" max="1277" width="6.6640625" style="17" bestFit="1" customWidth="1"/>
    <col min="1278" max="1517" width="8.88671875" style="17"/>
    <col min="1518" max="1518" width="3.33203125" style="17" customWidth="1"/>
    <col min="1519" max="1519" width="4.44140625" style="17" bestFit="1" customWidth="1"/>
    <col min="1520" max="1520" width="20.88671875" style="17" customWidth="1"/>
    <col min="1521" max="1521" width="25.6640625" style="17" customWidth="1"/>
    <col min="1522" max="1522" width="14.33203125" style="17" bestFit="1" customWidth="1"/>
    <col min="1523" max="1523" width="12.109375" style="17" bestFit="1" customWidth="1"/>
    <col min="1524" max="1524" width="12.88671875" style="17" bestFit="1" customWidth="1"/>
    <col min="1525" max="1525" width="14.44140625" style="17" bestFit="1" customWidth="1"/>
    <col min="1526" max="1526" width="12.33203125" style="17" bestFit="1" customWidth="1"/>
    <col min="1527" max="1527" width="8.33203125" style="17" bestFit="1" customWidth="1"/>
    <col min="1528" max="1528" width="6.6640625" style="17" bestFit="1" customWidth="1"/>
    <col min="1529" max="1529" width="16.88671875" style="17" bestFit="1" customWidth="1"/>
    <col min="1530" max="1530" width="12" style="17" bestFit="1" customWidth="1"/>
    <col min="1531" max="1532" width="10.88671875" style="17" bestFit="1" customWidth="1"/>
    <col min="1533" max="1533" width="6.6640625" style="17" bestFit="1" customWidth="1"/>
    <col min="1534" max="1773" width="8.88671875" style="17"/>
    <col min="1774" max="1774" width="3.33203125" style="17" customWidth="1"/>
    <col min="1775" max="1775" width="4.44140625" style="17" bestFit="1" customWidth="1"/>
    <col min="1776" max="1776" width="20.88671875" style="17" customWidth="1"/>
    <col min="1777" max="1777" width="25.6640625" style="17" customWidth="1"/>
    <col min="1778" max="1778" width="14.33203125" style="17" bestFit="1" customWidth="1"/>
    <col min="1779" max="1779" width="12.109375" style="17" bestFit="1" customWidth="1"/>
    <col min="1780" max="1780" width="12.88671875" style="17" bestFit="1" customWidth="1"/>
    <col min="1781" max="1781" width="14.44140625" style="17" bestFit="1" customWidth="1"/>
    <col min="1782" max="1782" width="12.33203125" style="17" bestFit="1" customWidth="1"/>
    <col min="1783" max="1783" width="8.33203125" style="17" bestFit="1" customWidth="1"/>
    <col min="1784" max="1784" width="6.6640625" style="17" bestFit="1" customWidth="1"/>
    <col min="1785" max="1785" width="16.88671875" style="17" bestFit="1" customWidth="1"/>
    <col min="1786" max="1786" width="12" style="17" bestFit="1" customWidth="1"/>
    <col min="1787" max="1788" width="10.88671875" style="17" bestFit="1" customWidth="1"/>
    <col min="1789" max="1789" width="6.6640625" style="17" bestFit="1" customWidth="1"/>
    <col min="1790" max="2029" width="8.88671875" style="17"/>
    <col min="2030" max="2030" width="3.33203125" style="17" customWidth="1"/>
    <col min="2031" max="2031" width="4.44140625" style="17" bestFit="1" customWidth="1"/>
    <col min="2032" max="2032" width="20.88671875" style="17" customWidth="1"/>
    <col min="2033" max="2033" width="25.6640625" style="17" customWidth="1"/>
    <col min="2034" max="2034" width="14.33203125" style="17" bestFit="1" customWidth="1"/>
    <col min="2035" max="2035" width="12.109375" style="17" bestFit="1" customWidth="1"/>
    <col min="2036" max="2036" width="12.88671875" style="17" bestFit="1" customWidth="1"/>
    <col min="2037" max="2037" width="14.44140625" style="17" bestFit="1" customWidth="1"/>
    <col min="2038" max="2038" width="12.33203125" style="17" bestFit="1" customWidth="1"/>
    <col min="2039" max="2039" width="8.33203125" style="17" bestFit="1" customWidth="1"/>
    <col min="2040" max="2040" width="6.6640625" style="17" bestFit="1" customWidth="1"/>
    <col min="2041" max="2041" width="16.88671875" style="17" bestFit="1" customWidth="1"/>
    <col min="2042" max="2042" width="12" style="17" bestFit="1" customWidth="1"/>
    <col min="2043" max="2044" width="10.88671875" style="17" bestFit="1" customWidth="1"/>
    <col min="2045" max="2045" width="6.6640625" style="17" bestFit="1" customWidth="1"/>
    <col min="2046" max="2285" width="8.88671875" style="17"/>
    <col min="2286" max="2286" width="3.33203125" style="17" customWidth="1"/>
    <col min="2287" max="2287" width="4.44140625" style="17" bestFit="1" customWidth="1"/>
    <col min="2288" max="2288" width="20.88671875" style="17" customWidth="1"/>
    <col min="2289" max="2289" width="25.6640625" style="17" customWidth="1"/>
    <col min="2290" max="2290" width="14.33203125" style="17" bestFit="1" customWidth="1"/>
    <col min="2291" max="2291" width="12.109375" style="17" bestFit="1" customWidth="1"/>
    <col min="2292" max="2292" width="12.88671875" style="17" bestFit="1" customWidth="1"/>
    <col min="2293" max="2293" width="14.44140625" style="17" bestFit="1" customWidth="1"/>
    <col min="2294" max="2294" width="12.33203125" style="17" bestFit="1" customWidth="1"/>
    <col min="2295" max="2295" width="8.33203125" style="17" bestFit="1" customWidth="1"/>
    <col min="2296" max="2296" width="6.6640625" style="17" bestFit="1" customWidth="1"/>
    <col min="2297" max="2297" width="16.88671875" style="17" bestFit="1" customWidth="1"/>
    <col min="2298" max="2298" width="12" style="17" bestFit="1" customWidth="1"/>
    <col min="2299" max="2300" width="10.88671875" style="17" bestFit="1" customWidth="1"/>
    <col min="2301" max="2301" width="6.6640625" style="17" bestFit="1" customWidth="1"/>
    <col min="2302" max="2541" width="8.88671875" style="17"/>
    <col min="2542" max="2542" width="3.33203125" style="17" customWidth="1"/>
    <col min="2543" max="2543" width="4.44140625" style="17" bestFit="1" customWidth="1"/>
    <col min="2544" max="2544" width="20.88671875" style="17" customWidth="1"/>
    <col min="2545" max="2545" width="25.6640625" style="17" customWidth="1"/>
    <col min="2546" max="2546" width="14.33203125" style="17" bestFit="1" customWidth="1"/>
    <col min="2547" max="2547" width="12.109375" style="17" bestFit="1" customWidth="1"/>
    <col min="2548" max="2548" width="12.88671875" style="17" bestFit="1" customWidth="1"/>
    <col min="2549" max="2549" width="14.44140625" style="17" bestFit="1" customWidth="1"/>
    <col min="2550" max="2550" width="12.33203125" style="17" bestFit="1" customWidth="1"/>
    <col min="2551" max="2551" width="8.33203125" style="17" bestFit="1" customWidth="1"/>
    <col min="2552" max="2552" width="6.6640625" style="17" bestFit="1" customWidth="1"/>
    <col min="2553" max="2553" width="16.88671875" style="17" bestFit="1" customWidth="1"/>
    <col min="2554" max="2554" width="12" style="17" bestFit="1" customWidth="1"/>
    <col min="2555" max="2556" width="10.88671875" style="17" bestFit="1" customWidth="1"/>
    <col min="2557" max="2557" width="6.6640625" style="17" bestFit="1" customWidth="1"/>
    <col min="2558" max="2797" width="8.88671875" style="17"/>
    <col min="2798" max="2798" width="3.33203125" style="17" customWidth="1"/>
    <col min="2799" max="2799" width="4.44140625" style="17" bestFit="1" customWidth="1"/>
    <col min="2800" max="2800" width="20.88671875" style="17" customWidth="1"/>
    <col min="2801" max="2801" width="25.6640625" style="17" customWidth="1"/>
    <col min="2802" max="2802" width="14.33203125" style="17" bestFit="1" customWidth="1"/>
    <col min="2803" max="2803" width="12.109375" style="17" bestFit="1" customWidth="1"/>
    <col min="2804" max="2804" width="12.88671875" style="17" bestFit="1" customWidth="1"/>
    <col min="2805" max="2805" width="14.44140625" style="17" bestFit="1" customWidth="1"/>
    <col min="2806" max="2806" width="12.33203125" style="17" bestFit="1" customWidth="1"/>
    <col min="2807" max="2807" width="8.33203125" style="17" bestFit="1" customWidth="1"/>
    <col min="2808" max="2808" width="6.6640625" style="17" bestFit="1" customWidth="1"/>
    <col min="2809" max="2809" width="16.88671875" style="17" bestFit="1" customWidth="1"/>
    <col min="2810" max="2810" width="12" style="17" bestFit="1" customWidth="1"/>
    <col min="2811" max="2812" width="10.88671875" style="17" bestFit="1" customWidth="1"/>
    <col min="2813" max="2813" width="6.6640625" style="17" bestFit="1" customWidth="1"/>
    <col min="2814" max="3053" width="8.88671875" style="17"/>
    <col min="3054" max="3054" width="3.33203125" style="17" customWidth="1"/>
    <col min="3055" max="3055" width="4.44140625" style="17" bestFit="1" customWidth="1"/>
    <col min="3056" max="3056" width="20.88671875" style="17" customWidth="1"/>
    <col min="3057" max="3057" width="25.6640625" style="17" customWidth="1"/>
    <col min="3058" max="3058" width="14.33203125" style="17" bestFit="1" customWidth="1"/>
    <col min="3059" max="3059" width="12.109375" style="17" bestFit="1" customWidth="1"/>
    <col min="3060" max="3060" width="12.88671875" style="17" bestFit="1" customWidth="1"/>
    <col min="3061" max="3061" width="14.44140625" style="17" bestFit="1" customWidth="1"/>
    <col min="3062" max="3062" width="12.33203125" style="17" bestFit="1" customWidth="1"/>
    <col min="3063" max="3063" width="8.33203125" style="17" bestFit="1" customWidth="1"/>
    <col min="3064" max="3064" width="6.6640625" style="17" bestFit="1" customWidth="1"/>
    <col min="3065" max="3065" width="16.88671875" style="17" bestFit="1" customWidth="1"/>
    <col min="3066" max="3066" width="12" style="17" bestFit="1" customWidth="1"/>
    <col min="3067" max="3068" width="10.88671875" style="17" bestFit="1" customWidth="1"/>
    <col min="3069" max="3069" width="6.6640625" style="17" bestFit="1" customWidth="1"/>
    <col min="3070" max="3309" width="8.88671875" style="17"/>
    <col min="3310" max="3310" width="3.33203125" style="17" customWidth="1"/>
    <col min="3311" max="3311" width="4.44140625" style="17" bestFit="1" customWidth="1"/>
    <col min="3312" max="3312" width="20.88671875" style="17" customWidth="1"/>
    <col min="3313" max="3313" width="25.6640625" style="17" customWidth="1"/>
    <col min="3314" max="3314" width="14.33203125" style="17" bestFit="1" customWidth="1"/>
    <col min="3315" max="3315" width="12.109375" style="17" bestFit="1" customWidth="1"/>
    <col min="3316" max="3316" width="12.88671875" style="17" bestFit="1" customWidth="1"/>
    <col min="3317" max="3317" width="14.44140625" style="17" bestFit="1" customWidth="1"/>
    <col min="3318" max="3318" width="12.33203125" style="17" bestFit="1" customWidth="1"/>
    <col min="3319" max="3319" width="8.33203125" style="17" bestFit="1" customWidth="1"/>
    <col min="3320" max="3320" width="6.6640625" style="17" bestFit="1" customWidth="1"/>
    <col min="3321" max="3321" width="16.88671875" style="17" bestFit="1" customWidth="1"/>
    <col min="3322" max="3322" width="12" style="17" bestFit="1" customWidth="1"/>
    <col min="3323" max="3324" width="10.88671875" style="17" bestFit="1" customWidth="1"/>
    <col min="3325" max="3325" width="6.6640625" style="17" bestFit="1" customWidth="1"/>
    <col min="3326" max="3565" width="8.88671875" style="17"/>
    <col min="3566" max="3566" width="3.33203125" style="17" customWidth="1"/>
    <col min="3567" max="3567" width="4.44140625" style="17" bestFit="1" customWidth="1"/>
    <col min="3568" max="3568" width="20.88671875" style="17" customWidth="1"/>
    <col min="3569" max="3569" width="25.6640625" style="17" customWidth="1"/>
    <col min="3570" max="3570" width="14.33203125" style="17" bestFit="1" customWidth="1"/>
    <col min="3571" max="3571" width="12.109375" style="17" bestFit="1" customWidth="1"/>
    <col min="3572" max="3572" width="12.88671875" style="17" bestFit="1" customWidth="1"/>
    <col min="3573" max="3573" width="14.44140625" style="17" bestFit="1" customWidth="1"/>
    <col min="3574" max="3574" width="12.33203125" style="17" bestFit="1" customWidth="1"/>
    <col min="3575" max="3575" width="8.33203125" style="17" bestFit="1" customWidth="1"/>
    <col min="3576" max="3576" width="6.6640625" style="17" bestFit="1" customWidth="1"/>
    <col min="3577" max="3577" width="16.88671875" style="17" bestFit="1" customWidth="1"/>
    <col min="3578" max="3578" width="12" style="17" bestFit="1" customWidth="1"/>
    <col min="3579" max="3580" width="10.88671875" style="17" bestFit="1" customWidth="1"/>
    <col min="3581" max="3581" width="6.6640625" style="17" bestFit="1" customWidth="1"/>
    <col min="3582" max="3821" width="8.88671875" style="17"/>
    <col min="3822" max="3822" width="3.33203125" style="17" customWidth="1"/>
    <col min="3823" max="3823" width="4.44140625" style="17" bestFit="1" customWidth="1"/>
    <col min="3824" max="3824" width="20.88671875" style="17" customWidth="1"/>
    <col min="3825" max="3825" width="25.6640625" style="17" customWidth="1"/>
    <col min="3826" max="3826" width="14.33203125" style="17" bestFit="1" customWidth="1"/>
    <col min="3827" max="3827" width="12.109375" style="17" bestFit="1" customWidth="1"/>
    <col min="3828" max="3828" width="12.88671875" style="17" bestFit="1" customWidth="1"/>
    <col min="3829" max="3829" width="14.44140625" style="17" bestFit="1" customWidth="1"/>
    <col min="3830" max="3830" width="12.33203125" style="17" bestFit="1" customWidth="1"/>
    <col min="3831" max="3831" width="8.33203125" style="17" bestFit="1" customWidth="1"/>
    <col min="3832" max="3832" width="6.6640625" style="17" bestFit="1" customWidth="1"/>
    <col min="3833" max="3833" width="16.88671875" style="17" bestFit="1" customWidth="1"/>
    <col min="3834" max="3834" width="12" style="17" bestFit="1" customWidth="1"/>
    <col min="3835" max="3836" width="10.88671875" style="17" bestFit="1" customWidth="1"/>
    <col min="3837" max="3837" width="6.6640625" style="17" bestFit="1" customWidth="1"/>
    <col min="3838" max="4077" width="8.88671875" style="17"/>
    <col min="4078" max="4078" width="3.33203125" style="17" customWidth="1"/>
    <col min="4079" max="4079" width="4.44140625" style="17" bestFit="1" customWidth="1"/>
    <col min="4080" max="4080" width="20.88671875" style="17" customWidth="1"/>
    <col min="4081" max="4081" width="25.6640625" style="17" customWidth="1"/>
    <col min="4082" max="4082" width="14.33203125" style="17" bestFit="1" customWidth="1"/>
    <col min="4083" max="4083" width="12.109375" style="17" bestFit="1" customWidth="1"/>
    <col min="4084" max="4084" width="12.88671875" style="17" bestFit="1" customWidth="1"/>
    <col min="4085" max="4085" width="14.44140625" style="17" bestFit="1" customWidth="1"/>
    <col min="4086" max="4086" width="12.33203125" style="17" bestFit="1" customWidth="1"/>
    <col min="4087" max="4087" width="8.33203125" style="17" bestFit="1" customWidth="1"/>
    <col min="4088" max="4088" width="6.6640625" style="17" bestFit="1" customWidth="1"/>
    <col min="4089" max="4089" width="16.88671875" style="17" bestFit="1" customWidth="1"/>
    <col min="4090" max="4090" width="12" style="17" bestFit="1" customWidth="1"/>
    <col min="4091" max="4092" width="10.88671875" style="17" bestFit="1" customWidth="1"/>
    <col min="4093" max="4093" width="6.6640625" style="17" bestFit="1" customWidth="1"/>
    <col min="4094" max="4333" width="8.88671875" style="17"/>
    <col min="4334" max="4334" width="3.33203125" style="17" customWidth="1"/>
    <col min="4335" max="4335" width="4.44140625" style="17" bestFit="1" customWidth="1"/>
    <col min="4336" max="4336" width="20.88671875" style="17" customWidth="1"/>
    <col min="4337" max="4337" width="25.6640625" style="17" customWidth="1"/>
    <col min="4338" max="4338" width="14.33203125" style="17" bestFit="1" customWidth="1"/>
    <col min="4339" max="4339" width="12.109375" style="17" bestFit="1" customWidth="1"/>
    <col min="4340" max="4340" width="12.88671875" style="17" bestFit="1" customWidth="1"/>
    <col min="4341" max="4341" width="14.44140625" style="17" bestFit="1" customWidth="1"/>
    <col min="4342" max="4342" width="12.33203125" style="17" bestFit="1" customWidth="1"/>
    <col min="4343" max="4343" width="8.33203125" style="17" bestFit="1" customWidth="1"/>
    <col min="4344" max="4344" width="6.6640625" style="17" bestFit="1" customWidth="1"/>
    <col min="4345" max="4345" width="16.88671875" style="17" bestFit="1" customWidth="1"/>
    <col min="4346" max="4346" width="12" style="17" bestFit="1" customWidth="1"/>
    <col min="4347" max="4348" width="10.88671875" style="17" bestFit="1" customWidth="1"/>
    <col min="4349" max="4349" width="6.6640625" style="17" bestFit="1" customWidth="1"/>
    <col min="4350" max="4589" width="8.88671875" style="17"/>
    <col min="4590" max="4590" width="3.33203125" style="17" customWidth="1"/>
    <col min="4591" max="4591" width="4.44140625" style="17" bestFit="1" customWidth="1"/>
    <col min="4592" max="4592" width="20.88671875" style="17" customWidth="1"/>
    <col min="4593" max="4593" width="25.6640625" style="17" customWidth="1"/>
    <col min="4594" max="4594" width="14.33203125" style="17" bestFit="1" customWidth="1"/>
    <col min="4595" max="4595" width="12.109375" style="17" bestFit="1" customWidth="1"/>
    <col min="4596" max="4596" width="12.88671875" style="17" bestFit="1" customWidth="1"/>
    <col min="4597" max="4597" width="14.44140625" style="17" bestFit="1" customWidth="1"/>
    <col min="4598" max="4598" width="12.33203125" style="17" bestFit="1" customWidth="1"/>
    <col min="4599" max="4599" width="8.33203125" style="17" bestFit="1" customWidth="1"/>
    <col min="4600" max="4600" width="6.6640625" style="17" bestFit="1" customWidth="1"/>
    <col min="4601" max="4601" width="16.88671875" style="17" bestFit="1" customWidth="1"/>
    <col min="4602" max="4602" width="12" style="17" bestFit="1" customWidth="1"/>
    <col min="4603" max="4604" width="10.88671875" style="17" bestFit="1" customWidth="1"/>
    <col min="4605" max="4605" width="6.6640625" style="17" bestFit="1" customWidth="1"/>
    <col min="4606" max="4845" width="8.88671875" style="17"/>
    <col min="4846" max="4846" width="3.33203125" style="17" customWidth="1"/>
    <col min="4847" max="4847" width="4.44140625" style="17" bestFit="1" customWidth="1"/>
    <col min="4848" max="4848" width="20.88671875" style="17" customWidth="1"/>
    <col min="4849" max="4849" width="25.6640625" style="17" customWidth="1"/>
    <col min="4850" max="4850" width="14.33203125" style="17" bestFit="1" customWidth="1"/>
    <col min="4851" max="4851" width="12.109375" style="17" bestFit="1" customWidth="1"/>
    <col min="4852" max="4852" width="12.88671875" style="17" bestFit="1" customWidth="1"/>
    <col min="4853" max="4853" width="14.44140625" style="17" bestFit="1" customWidth="1"/>
    <col min="4854" max="4854" width="12.33203125" style="17" bestFit="1" customWidth="1"/>
    <col min="4855" max="4855" width="8.33203125" style="17" bestFit="1" customWidth="1"/>
    <col min="4856" max="4856" width="6.6640625" style="17" bestFit="1" customWidth="1"/>
    <col min="4857" max="4857" width="16.88671875" style="17" bestFit="1" customWidth="1"/>
    <col min="4858" max="4858" width="12" style="17" bestFit="1" customWidth="1"/>
    <col min="4859" max="4860" width="10.88671875" style="17" bestFit="1" customWidth="1"/>
    <col min="4861" max="4861" width="6.6640625" style="17" bestFit="1" customWidth="1"/>
    <col min="4862" max="5101" width="8.88671875" style="17"/>
    <col min="5102" max="5102" width="3.33203125" style="17" customWidth="1"/>
    <col min="5103" max="5103" width="4.44140625" style="17" bestFit="1" customWidth="1"/>
    <col min="5104" max="5104" width="20.88671875" style="17" customWidth="1"/>
    <col min="5105" max="5105" width="25.6640625" style="17" customWidth="1"/>
    <col min="5106" max="5106" width="14.33203125" style="17" bestFit="1" customWidth="1"/>
    <col min="5107" max="5107" width="12.109375" style="17" bestFit="1" customWidth="1"/>
    <col min="5108" max="5108" width="12.88671875" style="17" bestFit="1" customWidth="1"/>
    <col min="5109" max="5109" width="14.44140625" style="17" bestFit="1" customWidth="1"/>
    <col min="5110" max="5110" width="12.33203125" style="17" bestFit="1" customWidth="1"/>
    <col min="5111" max="5111" width="8.33203125" style="17" bestFit="1" customWidth="1"/>
    <col min="5112" max="5112" width="6.6640625" style="17" bestFit="1" customWidth="1"/>
    <col min="5113" max="5113" width="16.88671875" style="17" bestFit="1" customWidth="1"/>
    <col min="5114" max="5114" width="12" style="17" bestFit="1" customWidth="1"/>
    <col min="5115" max="5116" width="10.88671875" style="17" bestFit="1" customWidth="1"/>
    <col min="5117" max="5117" width="6.6640625" style="17" bestFit="1" customWidth="1"/>
    <col min="5118" max="5357" width="8.88671875" style="17"/>
    <col min="5358" max="5358" width="3.33203125" style="17" customWidth="1"/>
    <col min="5359" max="5359" width="4.44140625" style="17" bestFit="1" customWidth="1"/>
    <col min="5360" max="5360" width="20.88671875" style="17" customWidth="1"/>
    <col min="5361" max="5361" width="25.6640625" style="17" customWidth="1"/>
    <col min="5362" max="5362" width="14.33203125" style="17" bestFit="1" customWidth="1"/>
    <col min="5363" max="5363" width="12.109375" style="17" bestFit="1" customWidth="1"/>
    <col min="5364" max="5364" width="12.88671875" style="17" bestFit="1" customWidth="1"/>
    <col min="5365" max="5365" width="14.44140625" style="17" bestFit="1" customWidth="1"/>
    <col min="5366" max="5366" width="12.33203125" style="17" bestFit="1" customWidth="1"/>
    <col min="5367" max="5367" width="8.33203125" style="17" bestFit="1" customWidth="1"/>
    <col min="5368" max="5368" width="6.6640625" style="17" bestFit="1" customWidth="1"/>
    <col min="5369" max="5369" width="16.88671875" style="17" bestFit="1" customWidth="1"/>
    <col min="5370" max="5370" width="12" style="17" bestFit="1" customWidth="1"/>
    <col min="5371" max="5372" width="10.88671875" style="17" bestFit="1" customWidth="1"/>
    <col min="5373" max="5373" width="6.6640625" style="17" bestFit="1" customWidth="1"/>
    <col min="5374" max="5613" width="8.88671875" style="17"/>
    <col min="5614" max="5614" width="3.33203125" style="17" customWidth="1"/>
    <col min="5615" max="5615" width="4.44140625" style="17" bestFit="1" customWidth="1"/>
    <col min="5616" max="5616" width="20.88671875" style="17" customWidth="1"/>
    <col min="5617" max="5617" width="25.6640625" style="17" customWidth="1"/>
    <col min="5618" max="5618" width="14.33203125" style="17" bestFit="1" customWidth="1"/>
    <col min="5619" max="5619" width="12.109375" style="17" bestFit="1" customWidth="1"/>
    <col min="5620" max="5620" width="12.88671875" style="17" bestFit="1" customWidth="1"/>
    <col min="5621" max="5621" width="14.44140625" style="17" bestFit="1" customWidth="1"/>
    <col min="5622" max="5622" width="12.33203125" style="17" bestFit="1" customWidth="1"/>
    <col min="5623" max="5623" width="8.33203125" style="17" bestFit="1" customWidth="1"/>
    <col min="5624" max="5624" width="6.6640625" style="17" bestFit="1" customWidth="1"/>
    <col min="5625" max="5625" width="16.88671875" style="17" bestFit="1" customWidth="1"/>
    <col min="5626" max="5626" width="12" style="17" bestFit="1" customWidth="1"/>
    <col min="5627" max="5628" width="10.88671875" style="17" bestFit="1" customWidth="1"/>
    <col min="5629" max="5629" width="6.6640625" style="17" bestFit="1" customWidth="1"/>
    <col min="5630" max="5869" width="8.88671875" style="17"/>
    <col min="5870" max="5870" width="3.33203125" style="17" customWidth="1"/>
    <col min="5871" max="5871" width="4.44140625" style="17" bestFit="1" customWidth="1"/>
    <col min="5872" max="5872" width="20.88671875" style="17" customWidth="1"/>
    <col min="5873" max="5873" width="25.6640625" style="17" customWidth="1"/>
    <col min="5874" max="5874" width="14.33203125" style="17" bestFit="1" customWidth="1"/>
    <col min="5875" max="5875" width="12.109375" style="17" bestFit="1" customWidth="1"/>
    <col min="5876" max="5876" width="12.88671875" style="17" bestFit="1" customWidth="1"/>
    <col min="5877" max="5877" width="14.44140625" style="17" bestFit="1" customWidth="1"/>
    <col min="5878" max="5878" width="12.33203125" style="17" bestFit="1" customWidth="1"/>
    <col min="5879" max="5879" width="8.33203125" style="17" bestFit="1" customWidth="1"/>
    <col min="5880" max="5880" width="6.6640625" style="17" bestFit="1" customWidth="1"/>
    <col min="5881" max="5881" width="16.88671875" style="17" bestFit="1" customWidth="1"/>
    <col min="5882" max="5882" width="12" style="17" bestFit="1" customWidth="1"/>
    <col min="5883" max="5884" width="10.88671875" style="17" bestFit="1" customWidth="1"/>
    <col min="5885" max="5885" width="6.6640625" style="17" bestFit="1" customWidth="1"/>
    <col min="5886" max="6125" width="8.88671875" style="17"/>
    <col min="6126" max="6126" width="3.33203125" style="17" customWidth="1"/>
    <col min="6127" max="6127" width="4.44140625" style="17" bestFit="1" customWidth="1"/>
    <col min="6128" max="6128" width="20.88671875" style="17" customWidth="1"/>
    <col min="6129" max="6129" width="25.6640625" style="17" customWidth="1"/>
    <col min="6130" max="6130" width="14.33203125" style="17" bestFit="1" customWidth="1"/>
    <col min="6131" max="6131" width="12.109375" style="17" bestFit="1" customWidth="1"/>
    <col min="6132" max="6132" width="12.88671875" style="17" bestFit="1" customWidth="1"/>
    <col min="6133" max="6133" width="14.44140625" style="17" bestFit="1" customWidth="1"/>
    <col min="6134" max="6134" width="12.33203125" style="17" bestFit="1" customWidth="1"/>
    <col min="6135" max="6135" width="8.33203125" style="17" bestFit="1" customWidth="1"/>
    <col min="6136" max="6136" width="6.6640625" style="17" bestFit="1" customWidth="1"/>
    <col min="6137" max="6137" width="16.88671875" style="17" bestFit="1" customWidth="1"/>
    <col min="6138" max="6138" width="12" style="17" bestFit="1" customWidth="1"/>
    <col min="6139" max="6140" width="10.88671875" style="17" bestFit="1" customWidth="1"/>
    <col min="6141" max="6141" width="6.6640625" style="17" bestFit="1" customWidth="1"/>
    <col min="6142" max="6381" width="8.88671875" style="17"/>
    <col min="6382" max="6382" width="3.33203125" style="17" customWidth="1"/>
    <col min="6383" max="6383" width="4.44140625" style="17" bestFit="1" customWidth="1"/>
    <col min="6384" max="6384" width="20.88671875" style="17" customWidth="1"/>
    <col min="6385" max="6385" width="25.6640625" style="17" customWidth="1"/>
    <col min="6386" max="6386" width="14.33203125" style="17" bestFit="1" customWidth="1"/>
    <col min="6387" max="6387" width="12.109375" style="17" bestFit="1" customWidth="1"/>
    <col min="6388" max="6388" width="12.88671875" style="17" bestFit="1" customWidth="1"/>
    <col min="6389" max="6389" width="14.44140625" style="17" bestFit="1" customWidth="1"/>
    <col min="6390" max="6390" width="12.33203125" style="17" bestFit="1" customWidth="1"/>
    <col min="6391" max="6391" width="8.33203125" style="17" bestFit="1" customWidth="1"/>
    <col min="6392" max="6392" width="6.6640625" style="17" bestFit="1" customWidth="1"/>
    <col min="6393" max="6393" width="16.88671875" style="17" bestFit="1" customWidth="1"/>
    <col min="6394" max="6394" width="12" style="17" bestFit="1" customWidth="1"/>
    <col min="6395" max="6396" width="10.88671875" style="17" bestFit="1" customWidth="1"/>
    <col min="6397" max="6397" width="6.6640625" style="17" bestFit="1" customWidth="1"/>
    <col min="6398" max="6637" width="8.88671875" style="17"/>
    <col min="6638" max="6638" width="3.33203125" style="17" customWidth="1"/>
    <col min="6639" max="6639" width="4.44140625" style="17" bestFit="1" customWidth="1"/>
    <col min="6640" max="6640" width="20.88671875" style="17" customWidth="1"/>
    <col min="6641" max="6641" width="25.6640625" style="17" customWidth="1"/>
    <col min="6642" max="6642" width="14.33203125" style="17" bestFit="1" customWidth="1"/>
    <col min="6643" max="6643" width="12.109375" style="17" bestFit="1" customWidth="1"/>
    <col min="6644" max="6644" width="12.88671875" style="17" bestFit="1" customWidth="1"/>
    <col min="6645" max="6645" width="14.44140625" style="17" bestFit="1" customWidth="1"/>
    <col min="6646" max="6646" width="12.33203125" style="17" bestFit="1" customWidth="1"/>
    <col min="6647" max="6647" width="8.33203125" style="17" bestFit="1" customWidth="1"/>
    <col min="6648" max="6648" width="6.6640625" style="17" bestFit="1" customWidth="1"/>
    <col min="6649" max="6649" width="16.88671875" style="17" bestFit="1" customWidth="1"/>
    <col min="6650" max="6650" width="12" style="17" bestFit="1" customWidth="1"/>
    <col min="6651" max="6652" width="10.88671875" style="17" bestFit="1" customWidth="1"/>
    <col min="6653" max="6653" width="6.6640625" style="17" bestFit="1" customWidth="1"/>
    <col min="6654" max="6893" width="8.88671875" style="17"/>
    <col min="6894" max="6894" width="3.33203125" style="17" customWidth="1"/>
    <col min="6895" max="6895" width="4.44140625" style="17" bestFit="1" customWidth="1"/>
    <col min="6896" max="6896" width="20.88671875" style="17" customWidth="1"/>
    <col min="6897" max="6897" width="25.6640625" style="17" customWidth="1"/>
    <col min="6898" max="6898" width="14.33203125" style="17" bestFit="1" customWidth="1"/>
    <col min="6899" max="6899" width="12.109375" style="17" bestFit="1" customWidth="1"/>
    <col min="6900" max="6900" width="12.88671875" style="17" bestFit="1" customWidth="1"/>
    <col min="6901" max="6901" width="14.44140625" style="17" bestFit="1" customWidth="1"/>
    <col min="6902" max="6902" width="12.33203125" style="17" bestFit="1" customWidth="1"/>
    <col min="6903" max="6903" width="8.33203125" style="17" bestFit="1" customWidth="1"/>
    <col min="6904" max="6904" width="6.6640625" style="17" bestFit="1" customWidth="1"/>
    <col min="6905" max="6905" width="16.88671875" style="17" bestFit="1" customWidth="1"/>
    <col min="6906" max="6906" width="12" style="17" bestFit="1" customWidth="1"/>
    <col min="6907" max="6908" width="10.88671875" style="17" bestFit="1" customWidth="1"/>
    <col min="6909" max="6909" width="6.6640625" style="17" bestFit="1" customWidth="1"/>
    <col min="6910" max="7149" width="8.88671875" style="17"/>
    <col min="7150" max="7150" width="3.33203125" style="17" customWidth="1"/>
    <col min="7151" max="7151" width="4.44140625" style="17" bestFit="1" customWidth="1"/>
    <col min="7152" max="7152" width="20.88671875" style="17" customWidth="1"/>
    <col min="7153" max="7153" width="25.6640625" style="17" customWidth="1"/>
    <col min="7154" max="7154" width="14.33203125" style="17" bestFit="1" customWidth="1"/>
    <col min="7155" max="7155" width="12.109375" style="17" bestFit="1" customWidth="1"/>
    <col min="7156" max="7156" width="12.88671875" style="17" bestFit="1" customWidth="1"/>
    <col min="7157" max="7157" width="14.44140625" style="17" bestFit="1" customWidth="1"/>
    <col min="7158" max="7158" width="12.33203125" style="17" bestFit="1" customWidth="1"/>
    <col min="7159" max="7159" width="8.33203125" style="17" bestFit="1" customWidth="1"/>
    <col min="7160" max="7160" width="6.6640625" style="17" bestFit="1" customWidth="1"/>
    <col min="7161" max="7161" width="16.88671875" style="17" bestFit="1" customWidth="1"/>
    <col min="7162" max="7162" width="12" style="17" bestFit="1" customWidth="1"/>
    <col min="7163" max="7164" width="10.88671875" style="17" bestFit="1" customWidth="1"/>
    <col min="7165" max="7165" width="6.6640625" style="17" bestFit="1" customWidth="1"/>
    <col min="7166" max="7405" width="8.88671875" style="17"/>
    <col min="7406" max="7406" width="3.33203125" style="17" customWidth="1"/>
    <col min="7407" max="7407" width="4.44140625" style="17" bestFit="1" customWidth="1"/>
    <col min="7408" max="7408" width="20.88671875" style="17" customWidth="1"/>
    <col min="7409" max="7409" width="25.6640625" style="17" customWidth="1"/>
    <col min="7410" max="7410" width="14.33203125" style="17" bestFit="1" customWidth="1"/>
    <col min="7411" max="7411" width="12.109375" style="17" bestFit="1" customWidth="1"/>
    <col min="7412" max="7412" width="12.88671875" style="17" bestFit="1" customWidth="1"/>
    <col min="7413" max="7413" width="14.44140625" style="17" bestFit="1" customWidth="1"/>
    <col min="7414" max="7414" width="12.33203125" style="17" bestFit="1" customWidth="1"/>
    <col min="7415" max="7415" width="8.33203125" style="17" bestFit="1" customWidth="1"/>
    <col min="7416" max="7416" width="6.6640625" style="17" bestFit="1" customWidth="1"/>
    <col min="7417" max="7417" width="16.88671875" style="17" bestFit="1" customWidth="1"/>
    <col min="7418" max="7418" width="12" style="17" bestFit="1" customWidth="1"/>
    <col min="7419" max="7420" width="10.88671875" style="17" bestFit="1" customWidth="1"/>
    <col min="7421" max="7421" width="6.6640625" style="17" bestFit="1" customWidth="1"/>
    <col min="7422" max="7661" width="8.88671875" style="17"/>
    <col min="7662" max="7662" width="3.33203125" style="17" customWidth="1"/>
    <col min="7663" max="7663" width="4.44140625" style="17" bestFit="1" customWidth="1"/>
    <col min="7664" max="7664" width="20.88671875" style="17" customWidth="1"/>
    <col min="7665" max="7665" width="25.6640625" style="17" customWidth="1"/>
    <col min="7666" max="7666" width="14.33203125" style="17" bestFit="1" customWidth="1"/>
    <col min="7667" max="7667" width="12.109375" style="17" bestFit="1" customWidth="1"/>
    <col min="7668" max="7668" width="12.88671875" style="17" bestFit="1" customWidth="1"/>
    <col min="7669" max="7669" width="14.44140625" style="17" bestFit="1" customWidth="1"/>
    <col min="7670" max="7670" width="12.33203125" style="17" bestFit="1" customWidth="1"/>
    <col min="7671" max="7671" width="8.33203125" style="17" bestFit="1" customWidth="1"/>
    <col min="7672" max="7672" width="6.6640625" style="17" bestFit="1" customWidth="1"/>
    <col min="7673" max="7673" width="16.88671875" style="17" bestFit="1" customWidth="1"/>
    <col min="7674" max="7674" width="12" style="17" bestFit="1" customWidth="1"/>
    <col min="7675" max="7676" width="10.88671875" style="17" bestFit="1" customWidth="1"/>
    <col min="7677" max="7677" width="6.6640625" style="17" bestFit="1" customWidth="1"/>
    <col min="7678" max="7917" width="8.88671875" style="17"/>
    <col min="7918" max="7918" width="3.33203125" style="17" customWidth="1"/>
    <col min="7919" max="7919" width="4.44140625" style="17" bestFit="1" customWidth="1"/>
    <col min="7920" max="7920" width="20.88671875" style="17" customWidth="1"/>
    <col min="7921" max="7921" width="25.6640625" style="17" customWidth="1"/>
    <col min="7922" max="7922" width="14.33203125" style="17" bestFit="1" customWidth="1"/>
    <col min="7923" max="7923" width="12.109375" style="17" bestFit="1" customWidth="1"/>
    <col min="7924" max="7924" width="12.88671875" style="17" bestFit="1" customWidth="1"/>
    <col min="7925" max="7925" width="14.44140625" style="17" bestFit="1" customWidth="1"/>
    <col min="7926" max="7926" width="12.33203125" style="17" bestFit="1" customWidth="1"/>
    <col min="7927" max="7927" width="8.33203125" style="17" bestFit="1" customWidth="1"/>
    <col min="7928" max="7928" width="6.6640625" style="17" bestFit="1" customWidth="1"/>
    <col min="7929" max="7929" width="16.88671875" style="17" bestFit="1" customWidth="1"/>
    <col min="7930" max="7930" width="12" style="17" bestFit="1" customWidth="1"/>
    <col min="7931" max="7932" width="10.88671875" style="17" bestFit="1" customWidth="1"/>
    <col min="7933" max="7933" width="6.6640625" style="17" bestFit="1" customWidth="1"/>
    <col min="7934" max="8173" width="8.88671875" style="17"/>
    <col min="8174" max="8174" width="3.33203125" style="17" customWidth="1"/>
    <col min="8175" max="8175" width="4.44140625" style="17" bestFit="1" customWidth="1"/>
    <col min="8176" max="8176" width="20.88671875" style="17" customWidth="1"/>
    <col min="8177" max="8177" width="25.6640625" style="17" customWidth="1"/>
    <col min="8178" max="8178" width="14.33203125" style="17" bestFit="1" customWidth="1"/>
    <col min="8179" max="8179" width="12.109375" style="17" bestFit="1" customWidth="1"/>
    <col min="8180" max="8180" width="12.88671875" style="17" bestFit="1" customWidth="1"/>
    <col min="8181" max="8181" width="14.44140625" style="17" bestFit="1" customWidth="1"/>
    <col min="8182" max="8182" width="12.33203125" style="17" bestFit="1" customWidth="1"/>
    <col min="8183" max="8183" width="8.33203125" style="17" bestFit="1" customWidth="1"/>
    <col min="8184" max="8184" width="6.6640625" style="17" bestFit="1" customWidth="1"/>
    <col min="8185" max="8185" width="16.88671875" style="17" bestFit="1" customWidth="1"/>
    <col min="8186" max="8186" width="12" style="17" bestFit="1" customWidth="1"/>
    <col min="8187" max="8188" width="10.88671875" style="17" bestFit="1" customWidth="1"/>
    <col min="8189" max="8189" width="6.6640625" style="17" bestFit="1" customWidth="1"/>
    <col min="8190" max="8429" width="8.88671875" style="17"/>
    <col min="8430" max="8430" width="3.33203125" style="17" customWidth="1"/>
    <col min="8431" max="8431" width="4.44140625" style="17" bestFit="1" customWidth="1"/>
    <col min="8432" max="8432" width="20.88671875" style="17" customWidth="1"/>
    <col min="8433" max="8433" width="25.6640625" style="17" customWidth="1"/>
    <col min="8434" max="8434" width="14.33203125" style="17" bestFit="1" customWidth="1"/>
    <col min="8435" max="8435" width="12.109375" style="17" bestFit="1" customWidth="1"/>
    <col min="8436" max="8436" width="12.88671875" style="17" bestFit="1" customWidth="1"/>
    <col min="8437" max="8437" width="14.44140625" style="17" bestFit="1" customWidth="1"/>
    <col min="8438" max="8438" width="12.33203125" style="17" bestFit="1" customWidth="1"/>
    <col min="8439" max="8439" width="8.33203125" style="17" bestFit="1" customWidth="1"/>
    <col min="8440" max="8440" width="6.6640625" style="17" bestFit="1" customWidth="1"/>
    <col min="8441" max="8441" width="16.88671875" style="17" bestFit="1" customWidth="1"/>
    <col min="8442" max="8442" width="12" style="17" bestFit="1" customWidth="1"/>
    <col min="8443" max="8444" width="10.88671875" style="17" bestFit="1" customWidth="1"/>
    <col min="8445" max="8445" width="6.6640625" style="17" bestFit="1" customWidth="1"/>
    <col min="8446" max="8685" width="8.88671875" style="17"/>
    <col min="8686" max="8686" width="3.33203125" style="17" customWidth="1"/>
    <col min="8687" max="8687" width="4.44140625" style="17" bestFit="1" customWidth="1"/>
    <col min="8688" max="8688" width="20.88671875" style="17" customWidth="1"/>
    <col min="8689" max="8689" width="25.6640625" style="17" customWidth="1"/>
    <col min="8690" max="8690" width="14.33203125" style="17" bestFit="1" customWidth="1"/>
    <col min="8691" max="8691" width="12.109375" style="17" bestFit="1" customWidth="1"/>
    <col min="8692" max="8692" width="12.88671875" style="17" bestFit="1" customWidth="1"/>
    <col min="8693" max="8693" width="14.44140625" style="17" bestFit="1" customWidth="1"/>
    <col min="8694" max="8694" width="12.33203125" style="17" bestFit="1" customWidth="1"/>
    <col min="8695" max="8695" width="8.33203125" style="17" bestFit="1" customWidth="1"/>
    <col min="8696" max="8696" width="6.6640625" style="17" bestFit="1" customWidth="1"/>
    <col min="8697" max="8697" width="16.88671875" style="17" bestFit="1" customWidth="1"/>
    <col min="8698" max="8698" width="12" style="17" bestFit="1" customWidth="1"/>
    <col min="8699" max="8700" width="10.88671875" style="17" bestFit="1" customWidth="1"/>
    <col min="8701" max="8701" width="6.6640625" style="17" bestFit="1" customWidth="1"/>
    <col min="8702" max="8941" width="8.88671875" style="17"/>
    <col min="8942" max="8942" width="3.33203125" style="17" customWidth="1"/>
    <col min="8943" max="8943" width="4.44140625" style="17" bestFit="1" customWidth="1"/>
    <col min="8944" max="8944" width="20.88671875" style="17" customWidth="1"/>
    <col min="8945" max="8945" width="25.6640625" style="17" customWidth="1"/>
    <col min="8946" max="8946" width="14.33203125" style="17" bestFit="1" customWidth="1"/>
    <col min="8947" max="8947" width="12.109375" style="17" bestFit="1" customWidth="1"/>
    <col min="8948" max="8948" width="12.88671875" style="17" bestFit="1" customWidth="1"/>
    <col min="8949" max="8949" width="14.44140625" style="17" bestFit="1" customWidth="1"/>
    <col min="8950" max="8950" width="12.33203125" style="17" bestFit="1" customWidth="1"/>
    <col min="8951" max="8951" width="8.33203125" style="17" bestFit="1" customWidth="1"/>
    <col min="8952" max="8952" width="6.6640625" style="17" bestFit="1" customWidth="1"/>
    <col min="8953" max="8953" width="16.88671875" style="17" bestFit="1" customWidth="1"/>
    <col min="8954" max="8954" width="12" style="17" bestFit="1" customWidth="1"/>
    <col min="8955" max="8956" width="10.88671875" style="17" bestFit="1" customWidth="1"/>
    <col min="8957" max="8957" width="6.6640625" style="17" bestFit="1" customWidth="1"/>
    <col min="8958" max="9197" width="8.88671875" style="17"/>
    <col min="9198" max="9198" width="3.33203125" style="17" customWidth="1"/>
    <col min="9199" max="9199" width="4.44140625" style="17" bestFit="1" customWidth="1"/>
    <col min="9200" max="9200" width="20.88671875" style="17" customWidth="1"/>
    <col min="9201" max="9201" width="25.6640625" style="17" customWidth="1"/>
    <col min="9202" max="9202" width="14.33203125" style="17" bestFit="1" customWidth="1"/>
    <col min="9203" max="9203" width="12.109375" style="17" bestFit="1" customWidth="1"/>
    <col min="9204" max="9204" width="12.88671875" style="17" bestFit="1" customWidth="1"/>
    <col min="9205" max="9205" width="14.44140625" style="17" bestFit="1" customWidth="1"/>
    <col min="9206" max="9206" width="12.33203125" style="17" bestFit="1" customWidth="1"/>
    <col min="9207" max="9207" width="8.33203125" style="17" bestFit="1" customWidth="1"/>
    <col min="9208" max="9208" width="6.6640625" style="17" bestFit="1" customWidth="1"/>
    <col min="9209" max="9209" width="16.88671875" style="17" bestFit="1" customWidth="1"/>
    <col min="9210" max="9210" width="12" style="17" bestFit="1" customWidth="1"/>
    <col min="9211" max="9212" width="10.88671875" style="17" bestFit="1" customWidth="1"/>
    <col min="9213" max="9213" width="6.6640625" style="17" bestFit="1" customWidth="1"/>
    <col min="9214" max="9453" width="8.88671875" style="17"/>
    <col min="9454" max="9454" width="3.33203125" style="17" customWidth="1"/>
    <col min="9455" max="9455" width="4.44140625" style="17" bestFit="1" customWidth="1"/>
    <col min="9456" max="9456" width="20.88671875" style="17" customWidth="1"/>
    <col min="9457" max="9457" width="25.6640625" style="17" customWidth="1"/>
    <col min="9458" max="9458" width="14.33203125" style="17" bestFit="1" customWidth="1"/>
    <col min="9459" max="9459" width="12.109375" style="17" bestFit="1" customWidth="1"/>
    <col min="9460" max="9460" width="12.88671875" style="17" bestFit="1" customWidth="1"/>
    <col min="9461" max="9461" width="14.44140625" style="17" bestFit="1" customWidth="1"/>
    <col min="9462" max="9462" width="12.33203125" style="17" bestFit="1" customWidth="1"/>
    <col min="9463" max="9463" width="8.33203125" style="17" bestFit="1" customWidth="1"/>
    <col min="9464" max="9464" width="6.6640625" style="17" bestFit="1" customWidth="1"/>
    <col min="9465" max="9465" width="16.88671875" style="17" bestFit="1" customWidth="1"/>
    <col min="9466" max="9466" width="12" style="17" bestFit="1" customWidth="1"/>
    <col min="9467" max="9468" width="10.88671875" style="17" bestFit="1" customWidth="1"/>
    <col min="9469" max="9469" width="6.6640625" style="17" bestFit="1" customWidth="1"/>
    <col min="9470" max="9709" width="8.88671875" style="17"/>
    <col min="9710" max="9710" width="3.33203125" style="17" customWidth="1"/>
    <col min="9711" max="9711" width="4.44140625" style="17" bestFit="1" customWidth="1"/>
    <col min="9712" max="9712" width="20.88671875" style="17" customWidth="1"/>
    <col min="9713" max="9713" width="25.6640625" style="17" customWidth="1"/>
    <col min="9714" max="9714" width="14.33203125" style="17" bestFit="1" customWidth="1"/>
    <col min="9715" max="9715" width="12.109375" style="17" bestFit="1" customWidth="1"/>
    <col min="9716" max="9716" width="12.88671875" style="17" bestFit="1" customWidth="1"/>
    <col min="9717" max="9717" width="14.44140625" style="17" bestFit="1" customWidth="1"/>
    <col min="9718" max="9718" width="12.33203125" style="17" bestFit="1" customWidth="1"/>
    <col min="9719" max="9719" width="8.33203125" style="17" bestFit="1" customWidth="1"/>
    <col min="9720" max="9720" width="6.6640625" style="17" bestFit="1" customWidth="1"/>
    <col min="9721" max="9721" width="16.88671875" style="17" bestFit="1" customWidth="1"/>
    <col min="9722" max="9722" width="12" style="17" bestFit="1" customWidth="1"/>
    <col min="9723" max="9724" width="10.88671875" style="17" bestFit="1" customWidth="1"/>
    <col min="9725" max="9725" width="6.6640625" style="17" bestFit="1" customWidth="1"/>
    <col min="9726" max="9965" width="8.88671875" style="17"/>
    <col min="9966" max="9966" width="3.33203125" style="17" customWidth="1"/>
    <col min="9967" max="9967" width="4.44140625" style="17" bestFit="1" customWidth="1"/>
    <col min="9968" max="9968" width="20.88671875" style="17" customWidth="1"/>
    <col min="9969" max="9969" width="25.6640625" style="17" customWidth="1"/>
    <col min="9970" max="9970" width="14.33203125" style="17" bestFit="1" customWidth="1"/>
    <col min="9971" max="9971" width="12.109375" style="17" bestFit="1" customWidth="1"/>
    <col min="9972" max="9972" width="12.88671875" style="17" bestFit="1" customWidth="1"/>
    <col min="9973" max="9973" width="14.44140625" style="17" bestFit="1" customWidth="1"/>
    <col min="9974" max="9974" width="12.33203125" style="17" bestFit="1" customWidth="1"/>
    <col min="9975" max="9975" width="8.33203125" style="17" bestFit="1" customWidth="1"/>
    <col min="9976" max="9976" width="6.6640625" style="17" bestFit="1" customWidth="1"/>
    <col min="9977" max="9977" width="16.88671875" style="17" bestFit="1" customWidth="1"/>
    <col min="9978" max="9978" width="12" style="17" bestFit="1" customWidth="1"/>
    <col min="9979" max="9980" width="10.88671875" style="17" bestFit="1" customWidth="1"/>
    <col min="9981" max="9981" width="6.6640625" style="17" bestFit="1" customWidth="1"/>
    <col min="9982" max="10221" width="8.88671875" style="17"/>
    <col min="10222" max="10222" width="3.33203125" style="17" customWidth="1"/>
    <col min="10223" max="10223" width="4.44140625" style="17" bestFit="1" customWidth="1"/>
    <col min="10224" max="10224" width="20.88671875" style="17" customWidth="1"/>
    <col min="10225" max="10225" width="25.6640625" style="17" customWidth="1"/>
    <col min="10226" max="10226" width="14.33203125" style="17" bestFit="1" customWidth="1"/>
    <col min="10227" max="10227" width="12.109375" style="17" bestFit="1" customWidth="1"/>
    <col min="10228" max="10228" width="12.88671875" style="17" bestFit="1" customWidth="1"/>
    <col min="10229" max="10229" width="14.44140625" style="17" bestFit="1" customWidth="1"/>
    <col min="10230" max="10230" width="12.33203125" style="17" bestFit="1" customWidth="1"/>
    <col min="10231" max="10231" width="8.33203125" style="17" bestFit="1" customWidth="1"/>
    <col min="10232" max="10232" width="6.6640625" style="17" bestFit="1" customWidth="1"/>
    <col min="10233" max="10233" width="16.88671875" style="17" bestFit="1" customWidth="1"/>
    <col min="10234" max="10234" width="12" style="17" bestFit="1" customWidth="1"/>
    <col min="10235" max="10236" width="10.88671875" style="17" bestFit="1" customWidth="1"/>
    <col min="10237" max="10237" width="6.6640625" style="17" bestFit="1" customWidth="1"/>
    <col min="10238" max="10477" width="8.88671875" style="17"/>
    <col min="10478" max="10478" width="3.33203125" style="17" customWidth="1"/>
    <col min="10479" max="10479" width="4.44140625" style="17" bestFit="1" customWidth="1"/>
    <col min="10480" max="10480" width="20.88671875" style="17" customWidth="1"/>
    <col min="10481" max="10481" width="25.6640625" style="17" customWidth="1"/>
    <col min="10482" max="10482" width="14.33203125" style="17" bestFit="1" customWidth="1"/>
    <col min="10483" max="10483" width="12.109375" style="17" bestFit="1" customWidth="1"/>
    <col min="10484" max="10484" width="12.88671875" style="17" bestFit="1" customWidth="1"/>
    <col min="10485" max="10485" width="14.44140625" style="17" bestFit="1" customWidth="1"/>
    <col min="10486" max="10486" width="12.33203125" style="17" bestFit="1" customWidth="1"/>
    <col min="10487" max="10487" width="8.33203125" style="17" bestFit="1" customWidth="1"/>
    <col min="10488" max="10488" width="6.6640625" style="17" bestFit="1" customWidth="1"/>
    <col min="10489" max="10489" width="16.88671875" style="17" bestFit="1" customWidth="1"/>
    <col min="10490" max="10490" width="12" style="17" bestFit="1" customWidth="1"/>
    <col min="10491" max="10492" width="10.88671875" style="17" bestFit="1" customWidth="1"/>
    <col min="10493" max="10493" width="6.6640625" style="17" bestFit="1" customWidth="1"/>
    <col min="10494" max="10733" width="8.88671875" style="17"/>
    <col min="10734" max="10734" width="3.33203125" style="17" customWidth="1"/>
    <col min="10735" max="10735" width="4.44140625" style="17" bestFit="1" customWidth="1"/>
    <col min="10736" max="10736" width="20.88671875" style="17" customWidth="1"/>
    <col min="10737" max="10737" width="25.6640625" style="17" customWidth="1"/>
    <col min="10738" max="10738" width="14.33203125" style="17" bestFit="1" customWidth="1"/>
    <col min="10739" max="10739" width="12.109375" style="17" bestFit="1" customWidth="1"/>
    <col min="10740" max="10740" width="12.88671875" style="17" bestFit="1" customWidth="1"/>
    <col min="10741" max="10741" width="14.44140625" style="17" bestFit="1" customWidth="1"/>
    <col min="10742" max="10742" width="12.33203125" style="17" bestFit="1" customWidth="1"/>
    <col min="10743" max="10743" width="8.33203125" style="17" bestFit="1" customWidth="1"/>
    <col min="10744" max="10744" width="6.6640625" style="17" bestFit="1" customWidth="1"/>
    <col min="10745" max="10745" width="16.88671875" style="17" bestFit="1" customWidth="1"/>
    <col min="10746" max="10746" width="12" style="17" bestFit="1" customWidth="1"/>
    <col min="10747" max="10748" width="10.88671875" style="17" bestFit="1" customWidth="1"/>
    <col min="10749" max="10749" width="6.6640625" style="17" bestFit="1" customWidth="1"/>
    <col min="10750" max="10989" width="8.88671875" style="17"/>
    <col min="10990" max="10990" width="3.33203125" style="17" customWidth="1"/>
    <col min="10991" max="10991" width="4.44140625" style="17" bestFit="1" customWidth="1"/>
    <col min="10992" max="10992" width="20.88671875" style="17" customWidth="1"/>
    <col min="10993" max="10993" width="25.6640625" style="17" customWidth="1"/>
    <col min="10994" max="10994" width="14.33203125" style="17" bestFit="1" customWidth="1"/>
    <col min="10995" max="10995" width="12.109375" style="17" bestFit="1" customWidth="1"/>
    <col min="10996" max="10996" width="12.88671875" style="17" bestFit="1" customWidth="1"/>
    <col min="10997" max="10997" width="14.44140625" style="17" bestFit="1" customWidth="1"/>
    <col min="10998" max="10998" width="12.33203125" style="17" bestFit="1" customWidth="1"/>
    <col min="10999" max="10999" width="8.33203125" style="17" bestFit="1" customWidth="1"/>
    <col min="11000" max="11000" width="6.6640625" style="17" bestFit="1" customWidth="1"/>
    <col min="11001" max="11001" width="16.88671875" style="17" bestFit="1" customWidth="1"/>
    <col min="11002" max="11002" width="12" style="17" bestFit="1" customWidth="1"/>
    <col min="11003" max="11004" width="10.88671875" style="17" bestFit="1" customWidth="1"/>
    <col min="11005" max="11005" width="6.6640625" style="17" bestFit="1" customWidth="1"/>
    <col min="11006" max="11245" width="8.88671875" style="17"/>
    <col min="11246" max="11246" width="3.33203125" style="17" customWidth="1"/>
    <col min="11247" max="11247" width="4.44140625" style="17" bestFit="1" customWidth="1"/>
    <col min="11248" max="11248" width="20.88671875" style="17" customWidth="1"/>
    <col min="11249" max="11249" width="25.6640625" style="17" customWidth="1"/>
    <col min="11250" max="11250" width="14.33203125" style="17" bestFit="1" customWidth="1"/>
    <col min="11251" max="11251" width="12.109375" style="17" bestFit="1" customWidth="1"/>
    <col min="11252" max="11252" width="12.88671875" style="17" bestFit="1" customWidth="1"/>
    <col min="11253" max="11253" width="14.44140625" style="17" bestFit="1" customWidth="1"/>
    <col min="11254" max="11254" width="12.33203125" style="17" bestFit="1" customWidth="1"/>
    <col min="11255" max="11255" width="8.33203125" style="17" bestFit="1" customWidth="1"/>
    <col min="11256" max="11256" width="6.6640625" style="17" bestFit="1" customWidth="1"/>
    <col min="11257" max="11257" width="16.88671875" style="17" bestFit="1" customWidth="1"/>
    <col min="11258" max="11258" width="12" style="17" bestFit="1" customWidth="1"/>
    <col min="11259" max="11260" width="10.88671875" style="17" bestFit="1" customWidth="1"/>
    <col min="11261" max="11261" width="6.6640625" style="17" bestFit="1" customWidth="1"/>
    <col min="11262" max="11501" width="8.88671875" style="17"/>
    <col min="11502" max="11502" width="3.33203125" style="17" customWidth="1"/>
    <col min="11503" max="11503" width="4.44140625" style="17" bestFit="1" customWidth="1"/>
    <col min="11504" max="11504" width="20.88671875" style="17" customWidth="1"/>
    <col min="11505" max="11505" width="25.6640625" style="17" customWidth="1"/>
    <col min="11506" max="11506" width="14.33203125" style="17" bestFit="1" customWidth="1"/>
    <col min="11507" max="11507" width="12.109375" style="17" bestFit="1" customWidth="1"/>
    <col min="11508" max="11508" width="12.88671875" style="17" bestFit="1" customWidth="1"/>
    <col min="11509" max="11509" width="14.44140625" style="17" bestFit="1" customWidth="1"/>
    <col min="11510" max="11510" width="12.33203125" style="17" bestFit="1" customWidth="1"/>
    <col min="11511" max="11511" width="8.33203125" style="17" bestFit="1" customWidth="1"/>
    <col min="11512" max="11512" width="6.6640625" style="17" bestFit="1" customWidth="1"/>
    <col min="11513" max="11513" width="16.88671875" style="17" bestFit="1" customWidth="1"/>
    <col min="11514" max="11514" width="12" style="17" bestFit="1" customWidth="1"/>
    <col min="11515" max="11516" width="10.88671875" style="17" bestFit="1" customWidth="1"/>
    <col min="11517" max="11517" width="6.6640625" style="17" bestFit="1" customWidth="1"/>
    <col min="11518" max="11757" width="8.88671875" style="17"/>
    <col min="11758" max="11758" width="3.33203125" style="17" customWidth="1"/>
    <col min="11759" max="11759" width="4.44140625" style="17" bestFit="1" customWidth="1"/>
    <col min="11760" max="11760" width="20.88671875" style="17" customWidth="1"/>
    <col min="11761" max="11761" width="25.6640625" style="17" customWidth="1"/>
    <col min="11762" max="11762" width="14.33203125" style="17" bestFit="1" customWidth="1"/>
    <col min="11763" max="11763" width="12.109375" style="17" bestFit="1" customWidth="1"/>
    <col min="11764" max="11764" width="12.88671875" style="17" bestFit="1" customWidth="1"/>
    <col min="11765" max="11765" width="14.44140625" style="17" bestFit="1" customWidth="1"/>
    <col min="11766" max="11766" width="12.33203125" style="17" bestFit="1" customWidth="1"/>
    <col min="11767" max="11767" width="8.33203125" style="17" bestFit="1" customWidth="1"/>
    <col min="11768" max="11768" width="6.6640625" style="17" bestFit="1" customWidth="1"/>
    <col min="11769" max="11769" width="16.88671875" style="17" bestFit="1" customWidth="1"/>
    <col min="11770" max="11770" width="12" style="17" bestFit="1" customWidth="1"/>
    <col min="11771" max="11772" width="10.88671875" style="17" bestFit="1" customWidth="1"/>
    <col min="11773" max="11773" width="6.6640625" style="17" bestFit="1" customWidth="1"/>
    <col min="11774" max="12013" width="8.88671875" style="17"/>
    <col min="12014" max="12014" width="3.33203125" style="17" customWidth="1"/>
    <col min="12015" max="12015" width="4.44140625" style="17" bestFit="1" customWidth="1"/>
    <col min="12016" max="12016" width="20.88671875" style="17" customWidth="1"/>
    <col min="12017" max="12017" width="25.6640625" style="17" customWidth="1"/>
    <col min="12018" max="12018" width="14.33203125" style="17" bestFit="1" customWidth="1"/>
    <col min="12019" max="12019" width="12.109375" style="17" bestFit="1" customWidth="1"/>
    <col min="12020" max="12020" width="12.88671875" style="17" bestFit="1" customWidth="1"/>
    <col min="12021" max="12021" width="14.44140625" style="17" bestFit="1" customWidth="1"/>
    <col min="12022" max="12022" width="12.33203125" style="17" bestFit="1" customWidth="1"/>
    <col min="12023" max="12023" width="8.33203125" style="17" bestFit="1" customWidth="1"/>
    <col min="12024" max="12024" width="6.6640625" style="17" bestFit="1" customWidth="1"/>
    <col min="12025" max="12025" width="16.88671875" style="17" bestFit="1" customWidth="1"/>
    <col min="12026" max="12026" width="12" style="17" bestFit="1" customWidth="1"/>
    <col min="12027" max="12028" width="10.88671875" style="17" bestFit="1" customWidth="1"/>
    <col min="12029" max="12029" width="6.6640625" style="17" bestFit="1" customWidth="1"/>
    <col min="12030" max="12269" width="8.88671875" style="17"/>
    <col min="12270" max="12270" width="3.33203125" style="17" customWidth="1"/>
    <col min="12271" max="12271" width="4.44140625" style="17" bestFit="1" customWidth="1"/>
    <col min="12272" max="12272" width="20.88671875" style="17" customWidth="1"/>
    <col min="12273" max="12273" width="25.6640625" style="17" customWidth="1"/>
    <col min="12274" max="12274" width="14.33203125" style="17" bestFit="1" customWidth="1"/>
    <col min="12275" max="12275" width="12.109375" style="17" bestFit="1" customWidth="1"/>
    <col min="12276" max="12276" width="12.88671875" style="17" bestFit="1" customWidth="1"/>
    <col min="12277" max="12277" width="14.44140625" style="17" bestFit="1" customWidth="1"/>
    <col min="12278" max="12278" width="12.33203125" style="17" bestFit="1" customWidth="1"/>
    <col min="12279" max="12279" width="8.33203125" style="17" bestFit="1" customWidth="1"/>
    <col min="12280" max="12280" width="6.6640625" style="17" bestFit="1" customWidth="1"/>
    <col min="12281" max="12281" width="16.88671875" style="17" bestFit="1" customWidth="1"/>
    <col min="12282" max="12282" width="12" style="17" bestFit="1" customWidth="1"/>
    <col min="12283" max="12284" width="10.88671875" style="17" bestFit="1" customWidth="1"/>
    <col min="12285" max="12285" width="6.6640625" style="17" bestFit="1" customWidth="1"/>
    <col min="12286" max="12525" width="8.88671875" style="17"/>
    <col min="12526" max="12526" width="3.33203125" style="17" customWidth="1"/>
    <col min="12527" max="12527" width="4.44140625" style="17" bestFit="1" customWidth="1"/>
    <col min="12528" max="12528" width="20.88671875" style="17" customWidth="1"/>
    <col min="12529" max="12529" width="25.6640625" style="17" customWidth="1"/>
    <col min="12530" max="12530" width="14.33203125" style="17" bestFit="1" customWidth="1"/>
    <col min="12531" max="12531" width="12.109375" style="17" bestFit="1" customWidth="1"/>
    <col min="12532" max="12532" width="12.88671875" style="17" bestFit="1" customWidth="1"/>
    <col min="12533" max="12533" width="14.44140625" style="17" bestFit="1" customWidth="1"/>
    <col min="12534" max="12534" width="12.33203125" style="17" bestFit="1" customWidth="1"/>
    <col min="12535" max="12535" width="8.33203125" style="17" bestFit="1" customWidth="1"/>
    <col min="12536" max="12536" width="6.6640625" style="17" bestFit="1" customWidth="1"/>
    <col min="12537" max="12537" width="16.88671875" style="17" bestFit="1" customWidth="1"/>
    <col min="12538" max="12538" width="12" style="17" bestFit="1" customWidth="1"/>
    <col min="12539" max="12540" width="10.88671875" style="17" bestFit="1" customWidth="1"/>
    <col min="12541" max="12541" width="6.6640625" style="17" bestFit="1" customWidth="1"/>
    <col min="12542" max="12781" width="8.88671875" style="17"/>
    <col min="12782" max="12782" width="3.33203125" style="17" customWidth="1"/>
    <col min="12783" max="12783" width="4.44140625" style="17" bestFit="1" customWidth="1"/>
    <col min="12784" max="12784" width="20.88671875" style="17" customWidth="1"/>
    <col min="12785" max="12785" width="25.6640625" style="17" customWidth="1"/>
    <col min="12786" max="12786" width="14.33203125" style="17" bestFit="1" customWidth="1"/>
    <col min="12787" max="12787" width="12.109375" style="17" bestFit="1" customWidth="1"/>
    <col min="12788" max="12788" width="12.88671875" style="17" bestFit="1" customWidth="1"/>
    <col min="12789" max="12789" width="14.44140625" style="17" bestFit="1" customWidth="1"/>
    <col min="12790" max="12790" width="12.33203125" style="17" bestFit="1" customWidth="1"/>
    <col min="12791" max="12791" width="8.33203125" style="17" bestFit="1" customWidth="1"/>
    <col min="12792" max="12792" width="6.6640625" style="17" bestFit="1" customWidth="1"/>
    <col min="12793" max="12793" width="16.88671875" style="17" bestFit="1" customWidth="1"/>
    <col min="12794" max="12794" width="12" style="17" bestFit="1" customWidth="1"/>
    <col min="12795" max="12796" width="10.88671875" style="17" bestFit="1" customWidth="1"/>
    <col min="12797" max="12797" width="6.6640625" style="17" bestFit="1" customWidth="1"/>
    <col min="12798" max="13037" width="8.88671875" style="17"/>
    <col min="13038" max="13038" width="3.33203125" style="17" customWidth="1"/>
    <col min="13039" max="13039" width="4.44140625" style="17" bestFit="1" customWidth="1"/>
    <col min="13040" max="13040" width="20.88671875" style="17" customWidth="1"/>
    <col min="13041" max="13041" width="25.6640625" style="17" customWidth="1"/>
    <col min="13042" max="13042" width="14.33203125" style="17" bestFit="1" customWidth="1"/>
    <col min="13043" max="13043" width="12.109375" style="17" bestFit="1" customWidth="1"/>
    <col min="13044" max="13044" width="12.88671875" style="17" bestFit="1" customWidth="1"/>
    <col min="13045" max="13045" width="14.44140625" style="17" bestFit="1" customWidth="1"/>
    <col min="13046" max="13046" width="12.33203125" style="17" bestFit="1" customWidth="1"/>
    <col min="13047" max="13047" width="8.33203125" style="17" bestFit="1" customWidth="1"/>
    <col min="13048" max="13048" width="6.6640625" style="17" bestFit="1" customWidth="1"/>
    <col min="13049" max="13049" width="16.88671875" style="17" bestFit="1" customWidth="1"/>
    <col min="13050" max="13050" width="12" style="17" bestFit="1" customWidth="1"/>
    <col min="13051" max="13052" width="10.88671875" style="17" bestFit="1" customWidth="1"/>
    <col min="13053" max="13053" width="6.6640625" style="17" bestFit="1" customWidth="1"/>
    <col min="13054" max="13293" width="8.88671875" style="17"/>
    <col min="13294" max="13294" width="3.33203125" style="17" customWidth="1"/>
    <col min="13295" max="13295" width="4.44140625" style="17" bestFit="1" customWidth="1"/>
    <col min="13296" max="13296" width="20.88671875" style="17" customWidth="1"/>
    <col min="13297" max="13297" width="25.6640625" style="17" customWidth="1"/>
    <col min="13298" max="13298" width="14.33203125" style="17" bestFit="1" customWidth="1"/>
    <col min="13299" max="13299" width="12.109375" style="17" bestFit="1" customWidth="1"/>
    <col min="13300" max="13300" width="12.88671875" style="17" bestFit="1" customWidth="1"/>
    <col min="13301" max="13301" width="14.44140625" style="17" bestFit="1" customWidth="1"/>
    <col min="13302" max="13302" width="12.33203125" style="17" bestFit="1" customWidth="1"/>
    <col min="13303" max="13303" width="8.33203125" style="17" bestFit="1" customWidth="1"/>
    <col min="13304" max="13304" width="6.6640625" style="17" bestFit="1" customWidth="1"/>
    <col min="13305" max="13305" width="16.88671875" style="17" bestFit="1" customWidth="1"/>
    <col min="13306" max="13306" width="12" style="17" bestFit="1" customWidth="1"/>
    <col min="13307" max="13308" width="10.88671875" style="17" bestFit="1" customWidth="1"/>
    <col min="13309" max="13309" width="6.6640625" style="17" bestFit="1" customWidth="1"/>
    <col min="13310" max="13549" width="8.88671875" style="17"/>
    <col min="13550" max="13550" width="3.33203125" style="17" customWidth="1"/>
    <col min="13551" max="13551" width="4.44140625" style="17" bestFit="1" customWidth="1"/>
    <col min="13552" max="13552" width="20.88671875" style="17" customWidth="1"/>
    <col min="13553" max="13553" width="25.6640625" style="17" customWidth="1"/>
    <col min="13554" max="13554" width="14.33203125" style="17" bestFit="1" customWidth="1"/>
    <col min="13555" max="13555" width="12.109375" style="17" bestFit="1" customWidth="1"/>
    <col min="13556" max="13556" width="12.88671875" style="17" bestFit="1" customWidth="1"/>
    <col min="13557" max="13557" width="14.44140625" style="17" bestFit="1" customWidth="1"/>
    <col min="13558" max="13558" width="12.33203125" style="17" bestFit="1" customWidth="1"/>
    <col min="13559" max="13559" width="8.33203125" style="17" bestFit="1" customWidth="1"/>
    <col min="13560" max="13560" width="6.6640625" style="17" bestFit="1" customWidth="1"/>
    <col min="13561" max="13561" width="16.88671875" style="17" bestFit="1" customWidth="1"/>
    <col min="13562" max="13562" width="12" style="17" bestFit="1" customWidth="1"/>
    <col min="13563" max="13564" width="10.88671875" style="17" bestFit="1" customWidth="1"/>
    <col min="13565" max="13565" width="6.6640625" style="17" bestFit="1" customWidth="1"/>
    <col min="13566" max="13805" width="8.88671875" style="17"/>
    <col min="13806" max="13806" width="3.33203125" style="17" customWidth="1"/>
    <col min="13807" max="13807" width="4.44140625" style="17" bestFit="1" customWidth="1"/>
    <col min="13808" max="13808" width="20.88671875" style="17" customWidth="1"/>
    <col min="13809" max="13809" width="25.6640625" style="17" customWidth="1"/>
    <col min="13810" max="13810" width="14.33203125" style="17" bestFit="1" customWidth="1"/>
    <col min="13811" max="13811" width="12.109375" style="17" bestFit="1" customWidth="1"/>
    <col min="13812" max="13812" width="12.88671875" style="17" bestFit="1" customWidth="1"/>
    <col min="13813" max="13813" width="14.44140625" style="17" bestFit="1" customWidth="1"/>
    <col min="13814" max="13814" width="12.33203125" style="17" bestFit="1" customWidth="1"/>
    <col min="13815" max="13815" width="8.33203125" style="17" bestFit="1" customWidth="1"/>
    <col min="13816" max="13816" width="6.6640625" style="17" bestFit="1" customWidth="1"/>
    <col min="13817" max="13817" width="16.88671875" style="17" bestFit="1" customWidth="1"/>
    <col min="13818" max="13818" width="12" style="17" bestFit="1" customWidth="1"/>
    <col min="13819" max="13820" width="10.88671875" style="17" bestFit="1" customWidth="1"/>
    <col min="13821" max="13821" width="6.6640625" style="17" bestFit="1" customWidth="1"/>
    <col min="13822" max="14061" width="8.88671875" style="17"/>
    <col min="14062" max="14062" width="3.33203125" style="17" customWidth="1"/>
    <col min="14063" max="14063" width="4.44140625" style="17" bestFit="1" customWidth="1"/>
    <col min="14064" max="14064" width="20.88671875" style="17" customWidth="1"/>
    <col min="14065" max="14065" width="25.6640625" style="17" customWidth="1"/>
    <col min="14066" max="14066" width="14.33203125" style="17" bestFit="1" customWidth="1"/>
    <col min="14067" max="14067" width="12.109375" style="17" bestFit="1" customWidth="1"/>
    <col min="14068" max="14068" width="12.88671875" style="17" bestFit="1" customWidth="1"/>
    <col min="14069" max="14069" width="14.44140625" style="17" bestFit="1" customWidth="1"/>
    <col min="14070" max="14070" width="12.33203125" style="17" bestFit="1" customWidth="1"/>
    <col min="14071" max="14071" width="8.33203125" style="17" bestFit="1" customWidth="1"/>
    <col min="14072" max="14072" width="6.6640625" style="17" bestFit="1" customWidth="1"/>
    <col min="14073" max="14073" width="16.88671875" style="17" bestFit="1" customWidth="1"/>
    <col min="14074" max="14074" width="12" style="17" bestFit="1" customWidth="1"/>
    <col min="14075" max="14076" width="10.88671875" style="17" bestFit="1" customWidth="1"/>
    <col min="14077" max="14077" width="6.6640625" style="17" bestFit="1" customWidth="1"/>
    <col min="14078" max="14317" width="8.88671875" style="17"/>
    <col min="14318" max="14318" width="3.33203125" style="17" customWidth="1"/>
    <col min="14319" max="14319" width="4.44140625" style="17" bestFit="1" customWidth="1"/>
    <col min="14320" max="14320" width="20.88671875" style="17" customWidth="1"/>
    <col min="14321" max="14321" width="25.6640625" style="17" customWidth="1"/>
    <col min="14322" max="14322" width="14.33203125" style="17" bestFit="1" customWidth="1"/>
    <col min="14323" max="14323" width="12.109375" style="17" bestFit="1" customWidth="1"/>
    <col min="14324" max="14324" width="12.88671875" style="17" bestFit="1" customWidth="1"/>
    <col min="14325" max="14325" width="14.44140625" style="17" bestFit="1" customWidth="1"/>
    <col min="14326" max="14326" width="12.33203125" style="17" bestFit="1" customWidth="1"/>
    <col min="14327" max="14327" width="8.33203125" style="17" bestFit="1" customWidth="1"/>
    <col min="14328" max="14328" width="6.6640625" style="17" bestFit="1" customWidth="1"/>
    <col min="14329" max="14329" width="16.88671875" style="17" bestFit="1" customWidth="1"/>
    <col min="14330" max="14330" width="12" style="17" bestFit="1" customWidth="1"/>
    <col min="14331" max="14332" width="10.88671875" style="17" bestFit="1" customWidth="1"/>
    <col min="14333" max="14333" width="6.6640625" style="17" bestFit="1" customWidth="1"/>
    <col min="14334" max="14573" width="8.88671875" style="17"/>
    <col min="14574" max="14574" width="3.33203125" style="17" customWidth="1"/>
    <col min="14575" max="14575" width="4.44140625" style="17" bestFit="1" customWidth="1"/>
    <col min="14576" max="14576" width="20.88671875" style="17" customWidth="1"/>
    <col min="14577" max="14577" width="25.6640625" style="17" customWidth="1"/>
    <col min="14578" max="14578" width="14.33203125" style="17" bestFit="1" customWidth="1"/>
    <col min="14579" max="14579" width="12.109375" style="17" bestFit="1" customWidth="1"/>
    <col min="14580" max="14580" width="12.88671875" style="17" bestFit="1" customWidth="1"/>
    <col min="14581" max="14581" width="14.44140625" style="17" bestFit="1" customWidth="1"/>
    <col min="14582" max="14582" width="12.33203125" style="17" bestFit="1" customWidth="1"/>
    <col min="14583" max="14583" width="8.33203125" style="17" bestFit="1" customWidth="1"/>
    <col min="14584" max="14584" width="6.6640625" style="17" bestFit="1" customWidth="1"/>
    <col min="14585" max="14585" width="16.88671875" style="17" bestFit="1" customWidth="1"/>
    <col min="14586" max="14586" width="12" style="17" bestFit="1" customWidth="1"/>
    <col min="14587" max="14588" width="10.88671875" style="17" bestFit="1" customWidth="1"/>
    <col min="14589" max="14589" width="6.6640625" style="17" bestFit="1" customWidth="1"/>
    <col min="14590" max="14829" width="8.88671875" style="17"/>
    <col min="14830" max="14830" width="3.33203125" style="17" customWidth="1"/>
    <col min="14831" max="14831" width="4.44140625" style="17" bestFit="1" customWidth="1"/>
    <col min="14832" max="14832" width="20.88671875" style="17" customWidth="1"/>
    <col min="14833" max="14833" width="25.6640625" style="17" customWidth="1"/>
    <col min="14834" max="14834" width="14.33203125" style="17" bestFit="1" customWidth="1"/>
    <col min="14835" max="14835" width="12.109375" style="17" bestFit="1" customWidth="1"/>
    <col min="14836" max="14836" width="12.88671875" style="17" bestFit="1" customWidth="1"/>
    <col min="14837" max="14837" width="14.44140625" style="17" bestFit="1" customWidth="1"/>
    <col min="14838" max="14838" width="12.33203125" style="17" bestFit="1" customWidth="1"/>
    <col min="14839" max="14839" width="8.33203125" style="17" bestFit="1" customWidth="1"/>
    <col min="14840" max="14840" width="6.6640625" style="17" bestFit="1" customWidth="1"/>
    <col min="14841" max="14841" width="16.88671875" style="17" bestFit="1" customWidth="1"/>
    <col min="14842" max="14842" width="12" style="17" bestFit="1" customWidth="1"/>
    <col min="14843" max="14844" width="10.88671875" style="17" bestFit="1" customWidth="1"/>
    <col min="14845" max="14845" width="6.6640625" style="17" bestFit="1" customWidth="1"/>
    <col min="14846" max="15085" width="8.88671875" style="17"/>
    <col min="15086" max="15086" width="3.33203125" style="17" customWidth="1"/>
    <col min="15087" max="15087" width="4.44140625" style="17" bestFit="1" customWidth="1"/>
    <col min="15088" max="15088" width="20.88671875" style="17" customWidth="1"/>
    <col min="15089" max="15089" width="25.6640625" style="17" customWidth="1"/>
    <col min="15090" max="15090" width="14.33203125" style="17" bestFit="1" customWidth="1"/>
    <col min="15091" max="15091" width="12.109375" style="17" bestFit="1" customWidth="1"/>
    <col min="15092" max="15092" width="12.88671875" style="17" bestFit="1" customWidth="1"/>
    <col min="15093" max="15093" width="14.44140625" style="17" bestFit="1" customWidth="1"/>
    <col min="15094" max="15094" width="12.33203125" style="17" bestFit="1" customWidth="1"/>
    <col min="15095" max="15095" width="8.33203125" style="17" bestFit="1" customWidth="1"/>
    <col min="15096" max="15096" width="6.6640625" style="17" bestFit="1" customWidth="1"/>
    <col min="15097" max="15097" width="16.88671875" style="17" bestFit="1" customWidth="1"/>
    <col min="15098" max="15098" width="12" style="17" bestFit="1" customWidth="1"/>
    <col min="15099" max="15100" width="10.88671875" style="17" bestFit="1" customWidth="1"/>
    <col min="15101" max="15101" width="6.6640625" style="17" bestFit="1" customWidth="1"/>
    <col min="15102" max="15341" width="8.88671875" style="17"/>
    <col min="15342" max="15342" width="3.33203125" style="17" customWidth="1"/>
    <col min="15343" max="15343" width="4.44140625" style="17" bestFit="1" customWidth="1"/>
    <col min="15344" max="15344" width="20.88671875" style="17" customWidth="1"/>
    <col min="15345" max="15345" width="25.6640625" style="17" customWidth="1"/>
    <col min="15346" max="15346" width="14.33203125" style="17" bestFit="1" customWidth="1"/>
    <col min="15347" max="15347" width="12.109375" style="17" bestFit="1" customWidth="1"/>
    <col min="15348" max="15348" width="12.88671875" style="17" bestFit="1" customWidth="1"/>
    <col min="15349" max="15349" width="14.44140625" style="17" bestFit="1" customWidth="1"/>
    <col min="15350" max="15350" width="12.33203125" style="17" bestFit="1" customWidth="1"/>
    <col min="15351" max="15351" width="8.33203125" style="17" bestFit="1" customWidth="1"/>
    <col min="15352" max="15352" width="6.6640625" style="17" bestFit="1" customWidth="1"/>
    <col min="15353" max="15353" width="16.88671875" style="17" bestFit="1" customWidth="1"/>
    <col min="15354" max="15354" width="12" style="17" bestFit="1" customWidth="1"/>
    <col min="15355" max="15356" width="10.88671875" style="17" bestFit="1" customWidth="1"/>
    <col min="15357" max="15357" width="6.6640625" style="17" bestFit="1" customWidth="1"/>
    <col min="15358" max="15597" width="8.88671875" style="17"/>
    <col min="15598" max="15598" width="3.33203125" style="17" customWidth="1"/>
    <col min="15599" max="15599" width="4.44140625" style="17" bestFit="1" customWidth="1"/>
    <col min="15600" max="15600" width="20.88671875" style="17" customWidth="1"/>
    <col min="15601" max="15601" width="25.6640625" style="17" customWidth="1"/>
    <col min="15602" max="15602" width="14.33203125" style="17" bestFit="1" customWidth="1"/>
    <col min="15603" max="15603" width="12.109375" style="17" bestFit="1" customWidth="1"/>
    <col min="15604" max="15604" width="12.88671875" style="17" bestFit="1" customWidth="1"/>
    <col min="15605" max="15605" width="14.44140625" style="17" bestFit="1" customWidth="1"/>
    <col min="15606" max="15606" width="12.33203125" style="17" bestFit="1" customWidth="1"/>
    <col min="15607" max="15607" width="8.33203125" style="17" bestFit="1" customWidth="1"/>
    <col min="15608" max="15608" width="6.6640625" style="17" bestFit="1" customWidth="1"/>
    <col min="15609" max="15609" width="16.88671875" style="17" bestFit="1" customWidth="1"/>
    <col min="15610" max="15610" width="12" style="17" bestFit="1" customWidth="1"/>
    <col min="15611" max="15612" width="10.88671875" style="17" bestFit="1" customWidth="1"/>
    <col min="15613" max="15613" width="6.6640625" style="17" bestFit="1" customWidth="1"/>
    <col min="15614" max="15853" width="8.88671875" style="17"/>
    <col min="15854" max="15854" width="3.33203125" style="17" customWidth="1"/>
    <col min="15855" max="15855" width="4.44140625" style="17" bestFit="1" customWidth="1"/>
    <col min="15856" max="15856" width="20.88671875" style="17" customWidth="1"/>
    <col min="15857" max="15857" width="25.6640625" style="17" customWidth="1"/>
    <col min="15858" max="15858" width="14.33203125" style="17" bestFit="1" customWidth="1"/>
    <col min="15859" max="15859" width="12.109375" style="17" bestFit="1" customWidth="1"/>
    <col min="15860" max="15860" width="12.88671875" style="17" bestFit="1" customWidth="1"/>
    <col min="15861" max="15861" width="14.44140625" style="17" bestFit="1" customWidth="1"/>
    <col min="15862" max="15862" width="12.33203125" style="17" bestFit="1" customWidth="1"/>
    <col min="15863" max="15863" width="8.33203125" style="17" bestFit="1" customWidth="1"/>
    <col min="15864" max="15864" width="6.6640625" style="17" bestFit="1" customWidth="1"/>
    <col min="15865" max="15865" width="16.88671875" style="17" bestFit="1" customWidth="1"/>
    <col min="15866" max="15866" width="12" style="17" bestFit="1" customWidth="1"/>
    <col min="15867" max="15868" width="10.88671875" style="17" bestFit="1" customWidth="1"/>
    <col min="15869" max="15869" width="6.6640625" style="17" bestFit="1" customWidth="1"/>
    <col min="15870" max="16109" width="8.88671875" style="17"/>
    <col min="16110" max="16110" width="3.33203125" style="17" customWidth="1"/>
    <col min="16111" max="16111" width="4.44140625" style="17" bestFit="1" customWidth="1"/>
    <col min="16112" max="16112" width="20.88671875" style="17" customWidth="1"/>
    <col min="16113" max="16113" width="25.6640625" style="17" customWidth="1"/>
    <col min="16114" max="16114" width="14.33203125" style="17" bestFit="1" customWidth="1"/>
    <col min="16115" max="16115" width="12.109375" style="17" bestFit="1" customWidth="1"/>
    <col min="16116" max="16116" width="12.88671875" style="17" bestFit="1" customWidth="1"/>
    <col min="16117" max="16117" width="14.44140625" style="17" bestFit="1" customWidth="1"/>
    <col min="16118" max="16118" width="12.33203125" style="17" bestFit="1" customWidth="1"/>
    <col min="16119" max="16119" width="8.33203125" style="17" bestFit="1" customWidth="1"/>
    <col min="16120" max="16120" width="6.6640625" style="17" bestFit="1" customWidth="1"/>
    <col min="16121" max="16121" width="16.88671875" style="17" bestFit="1" customWidth="1"/>
    <col min="16122" max="16122" width="12" style="17" bestFit="1" customWidth="1"/>
    <col min="16123" max="16124" width="10.88671875" style="17" bestFit="1" customWidth="1"/>
    <col min="16125" max="16125" width="6.6640625" style="17" bestFit="1" customWidth="1"/>
    <col min="16126" max="16384" width="8.88671875" style="17"/>
  </cols>
  <sheetData>
    <row r="1" spans="1:7" ht="17.25" customHeight="1">
      <c r="A1" s="314"/>
      <c r="B1" s="286" t="s">
        <v>518</v>
      </c>
      <c r="C1" s="286"/>
      <c r="D1" s="286"/>
      <c r="E1" s="286"/>
      <c r="F1" s="286"/>
      <c r="G1" s="286"/>
    </row>
    <row r="2" spans="1:7">
      <c r="A2" s="314"/>
      <c r="B2" s="329"/>
      <c r="C2" s="329"/>
      <c r="D2" s="329"/>
    </row>
    <row r="3" spans="1:7" s="131" customFormat="1" ht="20.25" customHeight="1">
      <c r="A3" s="314"/>
      <c r="B3" s="156" t="s">
        <v>37</v>
      </c>
      <c r="C3" s="156" t="s">
        <v>141</v>
      </c>
      <c r="D3" s="163" t="s">
        <v>50</v>
      </c>
      <c r="F3" s="164" t="s">
        <v>51</v>
      </c>
      <c r="G3" s="164" t="s">
        <v>50</v>
      </c>
    </row>
    <row r="4" spans="1:7">
      <c r="A4" s="314"/>
      <c r="B4" s="286" t="s">
        <v>38</v>
      </c>
      <c r="C4" s="286"/>
      <c r="D4" s="286"/>
      <c r="F4" s="18">
        <v>2023</v>
      </c>
      <c r="G4" s="166">
        <f>SUM(D5+D10+D15+D20+D25+D30+D35)</f>
        <v>10887.15</v>
      </c>
    </row>
    <row r="5" spans="1:7">
      <c r="A5" s="314"/>
      <c r="B5" s="18">
        <v>2023</v>
      </c>
      <c r="C5" s="18"/>
      <c r="D5" s="169">
        <v>0</v>
      </c>
      <c r="F5" s="18">
        <v>2022</v>
      </c>
      <c r="G5" s="167">
        <f>SUM(D6+D11+D16+D21+D26+D31+D36)</f>
        <v>19109.849999999999</v>
      </c>
    </row>
    <row r="6" spans="1:7">
      <c r="A6" s="314"/>
      <c r="B6" s="18">
        <v>2022</v>
      </c>
      <c r="C6" s="18">
        <v>1</v>
      </c>
      <c r="D6" s="169">
        <v>2654.46</v>
      </c>
      <c r="F6" s="18">
        <v>2021</v>
      </c>
      <c r="G6" s="166">
        <f>SUM(D7+D12+D17+D22+D27+D32+D37)</f>
        <v>21086.55</v>
      </c>
    </row>
    <row r="7" spans="1:7" ht="13.8" thickBot="1">
      <c r="A7" s="314"/>
      <c r="B7" s="18">
        <v>2021</v>
      </c>
      <c r="C7" s="18">
        <v>2</v>
      </c>
      <c r="D7" s="169">
        <v>7015.73</v>
      </c>
      <c r="F7" s="18">
        <v>2020</v>
      </c>
      <c r="G7" s="166">
        <f>SUM(D8+D13+D18+D23+D28+D33+D38)</f>
        <v>8719.9</v>
      </c>
    </row>
    <row r="8" spans="1:7" ht="13.8" thickBot="1">
      <c r="A8" s="314"/>
      <c r="B8" s="18">
        <v>2020</v>
      </c>
      <c r="C8" s="18"/>
      <c r="D8" s="169">
        <v>0</v>
      </c>
      <c r="F8" s="165" t="s">
        <v>9</v>
      </c>
      <c r="G8" s="168">
        <f>SUM(G3:G7)</f>
        <v>59803.450000000004</v>
      </c>
    </row>
    <row r="9" spans="1:7">
      <c r="A9" s="314"/>
      <c r="B9" s="286" t="s">
        <v>39</v>
      </c>
      <c r="C9" s="286"/>
      <c r="D9" s="286"/>
    </row>
    <row r="10" spans="1:7">
      <c r="A10" s="314"/>
      <c r="B10" s="18">
        <v>2023</v>
      </c>
      <c r="C10" s="18"/>
      <c r="D10" s="169">
        <v>0</v>
      </c>
      <c r="F10" s="133"/>
      <c r="G10" s="133"/>
    </row>
    <row r="11" spans="1:7">
      <c r="A11" s="314"/>
      <c r="B11" s="18">
        <v>2022</v>
      </c>
      <c r="C11" s="18"/>
      <c r="D11" s="169">
        <v>0</v>
      </c>
      <c r="F11" s="134"/>
      <c r="G11" s="135"/>
    </row>
    <row r="12" spans="1:7">
      <c r="A12" s="314"/>
      <c r="B12" s="18">
        <v>2021</v>
      </c>
      <c r="C12" s="18"/>
      <c r="D12" s="169">
        <v>0</v>
      </c>
    </row>
    <row r="13" spans="1:7">
      <c r="A13" s="314"/>
      <c r="B13" s="18">
        <v>2020</v>
      </c>
      <c r="C13" s="18"/>
      <c r="D13" s="169">
        <v>0</v>
      </c>
    </row>
    <row r="14" spans="1:7">
      <c r="A14" s="314"/>
      <c r="B14" s="286" t="s">
        <v>40</v>
      </c>
      <c r="C14" s="286"/>
      <c r="D14" s="286"/>
    </row>
    <row r="15" spans="1:7">
      <c r="A15" s="314"/>
      <c r="B15" s="18">
        <v>2023</v>
      </c>
      <c r="C15" s="18"/>
      <c r="D15" s="169">
        <v>0</v>
      </c>
    </row>
    <row r="16" spans="1:7">
      <c r="A16" s="314"/>
      <c r="B16" s="18">
        <v>2022</v>
      </c>
      <c r="C16" s="18"/>
      <c r="D16" s="169">
        <v>0</v>
      </c>
    </row>
    <row r="17" spans="1:5">
      <c r="A17" s="314"/>
      <c r="B17" s="18">
        <v>2021</v>
      </c>
      <c r="C17" s="18"/>
      <c r="D17" s="169">
        <v>0</v>
      </c>
    </row>
    <row r="18" spans="1:5">
      <c r="A18" s="314"/>
      <c r="B18" s="18">
        <v>2020</v>
      </c>
      <c r="C18" s="18"/>
      <c r="D18" s="169">
        <v>0</v>
      </c>
    </row>
    <row r="19" spans="1:5">
      <c r="A19" s="314"/>
      <c r="B19" s="286" t="s">
        <v>41</v>
      </c>
      <c r="C19" s="286"/>
      <c r="D19" s="286"/>
    </row>
    <row r="20" spans="1:5">
      <c r="A20" s="314"/>
      <c r="B20" s="18">
        <v>2023</v>
      </c>
      <c r="C20" s="18">
        <v>2</v>
      </c>
      <c r="D20" s="169">
        <v>10524.42</v>
      </c>
    </row>
    <row r="21" spans="1:5">
      <c r="A21" s="314"/>
      <c r="B21" s="18">
        <v>2022</v>
      </c>
      <c r="C21" s="18">
        <v>1</v>
      </c>
      <c r="D21" s="169">
        <v>174.41</v>
      </c>
    </row>
    <row r="22" spans="1:5">
      <c r="A22" s="314"/>
      <c r="B22" s="18">
        <v>2021</v>
      </c>
      <c r="C22" s="18"/>
      <c r="D22" s="169">
        <v>0</v>
      </c>
      <c r="E22" s="136"/>
    </row>
    <row r="23" spans="1:5">
      <c r="A23" s="314"/>
      <c r="B23" s="18">
        <v>2020</v>
      </c>
      <c r="C23" s="18"/>
      <c r="D23" s="169">
        <v>0</v>
      </c>
    </row>
    <row r="24" spans="1:5">
      <c r="A24" s="314"/>
      <c r="B24" s="286" t="s">
        <v>42</v>
      </c>
      <c r="C24" s="286"/>
      <c r="D24" s="286"/>
    </row>
    <row r="25" spans="1:5">
      <c r="A25" s="314"/>
      <c r="B25" s="18">
        <v>2023</v>
      </c>
      <c r="C25" s="18">
        <v>2</v>
      </c>
      <c r="D25" s="169">
        <v>360.74</v>
      </c>
    </row>
    <row r="26" spans="1:5">
      <c r="A26" s="314"/>
      <c r="B26" s="18">
        <v>2022</v>
      </c>
      <c r="C26" s="18">
        <v>3</v>
      </c>
      <c r="D26" s="169">
        <v>6161.66</v>
      </c>
    </row>
    <row r="27" spans="1:5">
      <c r="A27" s="314"/>
      <c r="B27" s="18">
        <v>2021</v>
      </c>
      <c r="C27" s="18">
        <v>15</v>
      </c>
      <c r="D27" s="169">
        <v>14070.82</v>
      </c>
    </row>
    <row r="28" spans="1:5">
      <c r="A28" s="314"/>
      <c r="B28" s="18">
        <v>2020</v>
      </c>
      <c r="C28" s="18">
        <v>6</v>
      </c>
      <c r="D28" s="169">
        <v>8719.9</v>
      </c>
    </row>
    <row r="29" spans="1:5">
      <c r="A29" s="314"/>
      <c r="B29" s="286" t="s">
        <v>43</v>
      </c>
      <c r="C29" s="286"/>
      <c r="D29" s="286"/>
    </row>
    <row r="30" spans="1:5">
      <c r="A30" s="314"/>
      <c r="B30" s="18">
        <v>2023</v>
      </c>
      <c r="C30" s="18"/>
      <c r="D30" s="169">
        <v>0</v>
      </c>
    </row>
    <row r="31" spans="1:5">
      <c r="A31" s="314"/>
      <c r="B31" s="18">
        <v>2022</v>
      </c>
      <c r="C31" s="18"/>
      <c r="D31" s="169">
        <v>0</v>
      </c>
    </row>
    <row r="32" spans="1:5">
      <c r="A32" s="314"/>
      <c r="B32" s="18">
        <v>2021</v>
      </c>
      <c r="C32" s="18"/>
      <c r="D32" s="169">
        <v>0</v>
      </c>
    </row>
    <row r="33" spans="1:4">
      <c r="A33" s="314"/>
      <c r="B33" s="18">
        <v>2020</v>
      </c>
      <c r="C33" s="18"/>
      <c r="D33" s="169">
        <v>0</v>
      </c>
    </row>
    <row r="34" spans="1:4">
      <c r="A34" s="314"/>
      <c r="B34" s="286" t="s">
        <v>44</v>
      </c>
      <c r="C34" s="286"/>
      <c r="D34" s="286"/>
    </row>
    <row r="35" spans="1:4">
      <c r="A35" s="314"/>
      <c r="B35" s="18">
        <v>2023</v>
      </c>
      <c r="C35" s="18">
        <v>1</v>
      </c>
      <c r="D35" s="169">
        <v>1.99</v>
      </c>
    </row>
    <row r="36" spans="1:4">
      <c r="A36" s="314"/>
      <c r="B36" s="18">
        <v>2022</v>
      </c>
      <c r="C36" s="18">
        <v>2</v>
      </c>
      <c r="D36" s="169">
        <v>10119.32</v>
      </c>
    </row>
    <row r="37" spans="1:4">
      <c r="A37" s="314"/>
      <c r="B37" s="18">
        <v>2021</v>
      </c>
      <c r="C37" s="18"/>
      <c r="D37" s="169">
        <v>0</v>
      </c>
    </row>
    <row r="38" spans="1:4">
      <c r="A38" s="314"/>
      <c r="B38" s="18">
        <v>2020</v>
      </c>
      <c r="C38" s="18"/>
      <c r="D38" s="169">
        <v>0</v>
      </c>
    </row>
  </sheetData>
  <mergeCells count="10">
    <mergeCell ref="B34:D34"/>
    <mergeCell ref="A1:A38"/>
    <mergeCell ref="B2:D2"/>
    <mergeCell ref="B4:D4"/>
    <mergeCell ref="B9:D9"/>
    <mergeCell ref="B14:D14"/>
    <mergeCell ref="B19:D19"/>
    <mergeCell ref="B24:D24"/>
    <mergeCell ref="B29:D29"/>
    <mergeCell ref="B1:G1"/>
  </mergeCells>
  <pageMargins left="0.7" right="0.7" top="0.75" bottom="0.75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zoomScale="90" zoomScaleNormal="90" workbookViewId="0">
      <selection activeCell="C26" sqref="C26"/>
    </sheetView>
  </sheetViews>
  <sheetFormatPr defaultColWidth="8.88671875" defaultRowHeight="13.2"/>
  <cols>
    <col min="1" max="1" width="2.109375" style="127" customWidth="1"/>
    <col min="2" max="2" width="9.33203125" style="127" bestFit="1" customWidth="1"/>
    <col min="3" max="3" width="91.109375" style="138" bestFit="1" customWidth="1"/>
    <col min="4" max="4" width="6.5546875" style="127" bestFit="1" customWidth="1"/>
    <col min="5" max="5" width="15.6640625" style="127" customWidth="1"/>
    <col min="6" max="6" width="8.88671875" style="138"/>
    <col min="7" max="255" width="8.88671875" style="127"/>
    <col min="256" max="256" width="2.109375" style="127" customWidth="1"/>
    <col min="257" max="257" width="10" style="127" customWidth="1"/>
    <col min="258" max="258" width="89.44140625" style="127" bestFit="1" customWidth="1"/>
    <col min="259" max="259" width="10" style="127" customWidth="1"/>
    <col min="260" max="261" width="21.44140625" style="127" customWidth="1"/>
    <col min="262" max="511" width="8.88671875" style="127"/>
    <col min="512" max="512" width="2.109375" style="127" customWidth="1"/>
    <col min="513" max="513" width="10" style="127" customWidth="1"/>
    <col min="514" max="514" width="89.44140625" style="127" bestFit="1" customWidth="1"/>
    <col min="515" max="515" width="10" style="127" customWidth="1"/>
    <col min="516" max="517" width="21.44140625" style="127" customWidth="1"/>
    <col min="518" max="767" width="8.88671875" style="127"/>
    <col min="768" max="768" width="2.109375" style="127" customWidth="1"/>
    <col min="769" max="769" width="10" style="127" customWidth="1"/>
    <col min="770" max="770" width="89.44140625" style="127" bestFit="1" customWidth="1"/>
    <col min="771" max="771" width="10" style="127" customWidth="1"/>
    <col min="772" max="773" width="21.44140625" style="127" customWidth="1"/>
    <col min="774" max="1023" width="8.88671875" style="127"/>
    <col min="1024" max="1024" width="2.109375" style="127" customWidth="1"/>
    <col min="1025" max="1025" width="10" style="127" customWidth="1"/>
    <col min="1026" max="1026" width="89.44140625" style="127" bestFit="1" customWidth="1"/>
    <col min="1027" max="1027" width="10" style="127" customWidth="1"/>
    <col min="1028" max="1029" width="21.44140625" style="127" customWidth="1"/>
    <col min="1030" max="1279" width="8.88671875" style="127"/>
    <col min="1280" max="1280" width="2.109375" style="127" customWidth="1"/>
    <col min="1281" max="1281" width="10" style="127" customWidth="1"/>
    <col min="1282" max="1282" width="89.44140625" style="127" bestFit="1" customWidth="1"/>
    <col min="1283" max="1283" width="10" style="127" customWidth="1"/>
    <col min="1284" max="1285" width="21.44140625" style="127" customWidth="1"/>
    <col min="1286" max="1535" width="8.88671875" style="127"/>
    <col min="1536" max="1536" width="2.109375" style="127" customWidth="1"/>
    <col min="1537" max="1537" width="10" style="127" customWidth="1"/>
    <col min="1538" max="1538" width="89.44140625" style="127" bestFit="1" customWidth="1"/>
    <col min="1539" max="1539" width="10" style="127" customWidth="1"/>
    <col min="1540" max="1541" width="21.44140625" style="127" customWidth="1"/>
    <col min="1542" max="1791" width="8.88671875" style="127"/>
    <col min="1792" max="1792" width="2.109375" style="127" customWidth="1"/>
    <col min="1793" max="1793" width="10" style="127" customWidth="1"/>
    <col min="1794" max="1794" width="89.44140625" style="127" bestFit="1" customWidth="1"/>
    <col min="1795" max="1795" width="10" style="127" customWidth="1"/>
    <col min="1796" max="1797" width="21.44140625" style="127" customWidth="1"/>
    <col min="1798" max="2047" width="8.88671875" style="127"/>
    <col min="2048" max="2048" width="2.109375" style="127" customWidth="1"/>
    <col min="2049" max="2049" width="10" style="127" customWidth="1"/>
    <col min="2050" max="2050" width="89.44140625" style="127" bestFit="1" customWidth="1"/>
    <col min="2051" max="2051" width="10" style="127" customWidth="1"/>
    <col min="2052" max="2053" width="21.44140625" style="127" customWidth="1"/>
    <col min="2054" max="2303" width="8.88671875" style="127"/>
    <col min="2304" max="2304" width="2.109375" style="127" customWidth="1"/>
    <col min="2305" max="2305" width="10" style="127" customWidth="1"/>
    <col min="2306" max="2306" width="89.44140625" style="127" bestFit="1" customWidth="1"/>
    <col min="2307" max="2307" width="10" style="127" customWidth="1"/>
    <col min="2308" max="2309" width="21.44140625" style="127" customWidth="1"/>
    <col min="2310" max="2559" width="8.88671875" style="127"/>
    <col min="2560" max="2560" width="2.109375" style="127" customWidth="1"/>
    <col min="2561" max="2561" width="10" style="127" customWidth="1"/>
    <col min="2562" max="2562" width="89.44140625" style="127" bestFit="1" customWidth="1"/>
    <col min="2563" max="2563" width="10" style="127" customWidth="1"/>
    <col min="2564" max="2565" width="21.44140625" style="127" customWidth="1"/>
    <col min="2566" max="2815" width="8.88671875" style="127"/>
    <col min="2816" max="2816" width="2.109375" style="127" customWidth="1"/>
    <col min="2817" max="2817" width="10" style="127" customWidth="1"/>
    <col min="2818" max="2818" width="89.44140625" style="127" bestFit="1" customWidth="1"/>
    <col min="2819" max="2819" width="10" style="127" customWidth="1"/>
    <col min="2820" max="2821" width="21.44140625" style="127" customWidth="1"/>
    <col min="2822" max="3071" width="8.88671875" style="127"/>
    <col min="3072" max="3072" width="2.109375" style="127" customWidth="1"/>
    <col min="3073" max="3073" width="10" style="127" customWidth="1"/>
    <col min="3074" max="3074" width="89.44140625" style="127" bestFit="1" customWidth="1"/>
    <col min="3075" max="3075" width="10" style="127" customWidth="1"/>
    <col min="3076" max="3077" width="21.44140625" style="127" customWidth="1"/>
    <col min="3078" max="3327" width="8.88671875" style="127"/>
    <col min="3328" max="3328" width="2.109375" style="127" customWidth="1"/>
    <col min="3329" max="3329" width="10" style="127" customWidth="1"/>
    <col min="3330" max="3330" width="89.44140625" style="127" bestFit="1" customWidth="1"/>
    <col min="3331" max="3331" width="10" style="127" customWidth="1"/>
    <col min="3332" max="3333" width="21.44140625" style="127" customWidth="1"/>
    <col min="3334" max="3583" width="8.88671875" style="127"/>
    <col min="3584" max="3584" width="2.109375" style="127" customWidth="1"/>
    <col min="3585" max="3585" width="10" style="127" customWidth="1"/>
    <col min="3586" max="3586" width="89.44140625" style="127" bestFit="1" customWidth="1"/>
    <col min="3587" max="3587" width="10" style="127" customWidth="1"/>
    <col min="3588" max="3589" width="21.44140625" style="127" customWidth="1"/>
    <col min="3590" max="3839" width="8.88671875" style="127"/>
    <col min="3840" max="3840" width="2.109375" style="127" customWidth="1"/>
    <col min="3841" max="3841" width="10" style="127" customWidth="1"/>
    <col min="3842" max="3842" width="89.44140625" style="127" bestFit="1" customWidth="1"/>
    <col min="3843" max="3843" width="10" style="127" customWidth="1"/>
    <col min="3844" max="3845" width="21.44140625" style="127" customWidth="1"/>
    <col min="3846" max="4095" width="8.88671875" style="127"/>
    <col min="4096" max="4096" width="2.109375" style="127" customWidth="1"/>
    <col min="4097" max="4097" width="10" style="127" customWidth="1"/>
    <col min="4098" max="4098" width="89.44140625" style="127" bestFit="1" customWidth="1"/>
    <col min="4099" max="4099" width="10" style="127" customWidth="1"/>
    <col min="4100" max="4101" width="21.44140625" style="127" customWidth="1"/>
    <col min="4102" max="4351" width="8.88671875" style="127"/>
    <col min="4352" max="4352" width="2.109375" style="127" customWidth="1"/>
    <col min="4353" max="4353" width="10" style="127" customWidth="1"/>
    <col min="4354" max="4354" width="89.44140625" style="127" bestFit="1" customWidth="1"/>
    <col min="4355" max="4355" width="10" style="127" customWidth="1"/>
    <col min="4356" max="4357" width="21.44140625" style="127" customWidth="1"/>
    <col min="4358" max="4607" width="8.88671875" style="127"/>
    <col min="4608" max="4608" width="2.109375" style="127" customWidth="1"/>
    <col min="4609" max="4609" width="10" style="127" customWidth="1"/>
    <col min="4610" max="4610" width="89.44140625" style="127" bestFit="1" customWidth="1"/>
    <col min="4611" max="4611" width="10" style="127" customWidth="1"/>
    <col min="4612" max="4613" width="21.44140625" style="127" customWidth="1"/>
    <col min="4614" max="4863" width="8.88671875" style="127"/>
    <col min="4864" max="4864" width="2.109375" style="127" customWidth="1"/>
    <col min="4865" max="4865" width="10" style="127" customWidth="1"/>
    <col min="4866" max="4866" width="89.44140625" style="127" bestFit="1" customWidth="1"/>
    <col min="4867" max="4867" width="10" style="127" customWidth="1"/>
    <col min="4868" max="4869" width="21.44140625" style="127" customWidth="1"/>
    <col min="4870" max="5119" width="8.88671875" style="127"/>
    <col min="5120" max="5120" width="2.109375" style="127" customWidth="1"/>
    <col min="5121" max="5121" width="10" style="127" customWidth="1"/>
    <col min="5122" max="5122" width="89.44140625" style="127" bestFit="1" customWidth="1"/>
    <col min="5123" max="5123" width="10" style="127" customWidth="1"/>
    <col min="5124" max="5125" width="21.44140625" style="127" customWidth="1"/>
    <col min="5126" max="5375" width="8.88671875" style="127"/>
    <col min="5376" max="5376" width="2.109375" style="127" customWidth="1"/>
    <col min="5377" max="5377" width="10" style="127" customWidth="1"/>
    <col min="5378" max="5378" width="89.44140625" style="127" bestFit="1" customWidth="1"/>
    <col min="5379" max="5379" width="10" style="127" customWidth="1"/>
    <col min="5380" max="5381" width="21.44140625" style="127" customWidth="1"/>
    <col min="5382" max="5631" width="8.88671875" style="127"/>
    <col min="5632" max="5632" width="2.109375" style="127" customWidth="1"/>
    <col min="5633" max="5633" width="10" style="127" customWidth="1"/>
    <col min="5634" max="5634" width="89.44140625" style="127" bestFit="1" customWidth="1"/>
    <col min="5635" max="5635" width="10" style="127" customWidth="1"/>
    <col min="5636" max="5637" width="21.44140625" style="127" customWidth="1"/>
    <col min="5638" max="5887" width="8.88671875" style="127"/>
    <col min="5888" max="5888" width="2.109375" style="127" customWidth="1"/>
    <col min="5889" max="5889" width="10" style="127" customWidth="1"/>
    <col min="5890" max="5890" width="89.44140625" style="127" bestFit="1" customWidth="1"/>
    <col min="5891" max="5891" width="10" style="127" customWidth="1"/>
    <col min="5892" max="5893" width="21.44140625" style="127" customWidth="1"/>
    <col min="5894" max="6143" width="8.88671875" style="127"/>
    <col min="6144" max="6144" width="2.109375" style="127" customWidth="1"/>
    <col min="6145" max="6145" width="10" style="127" customWidth="1"/>
    <col min="6146" max="6146" width="89.44140625" style="127" bestFit="1" customWidth="1"/>
    <col min="6147" max="6147" width="10" style="127" customWidth="1"/>
    <col min="6148" max="6149" width="21.44140625" style="127" customWidth="1"/>
    <col min="6150" max="6399" width="8.88671875" style="127"/>
    <col min="6400" max="6400" width="2.109375" style="127" customWidth="1"/>
    <col min="6401" max="6401" width="10" style="127" customWidth="1"/>
    <col min="6402" max="6402" width="89.44140625" style="127" bestFit="1" customWidth="1"/>
    <col min="6403" max="6403" width="10" style="127" customWidth="1"/>
    <col min="6404" max="6405" width="21.44140625" style="127" customWidth="1"/>
    <col min="6406" max="6655" width="8.88671875" style="127"/>
    <col min="6656" max="6656" width="2.109375" style="127" customWidth="1"/>
    <col min="6657" max="6657" width="10" style="127" customWidth="1"/>
    <col min="6658" max="6658" width="89.44140625" style="127" bestFit="1" customWidth="1"/>
    <col min="6659" max="6659" width="10" style="127" customWidth="1"/>
    <col min="6660" max="6661" width="21.44140625" style="127" customWidth="1"/>
    <col min="6662" max="6911" width="8.88671875" style="127"/>
    <col min="6912" max="6912" width="2.109375" style="127" customWidth="1"/>
    <col min="6913" max="6913" width="10" style="127" customWidth="1"/>
    <col min="6914" max="6914" width="89.44140625" style="127" bestFit="1" customWidth="1"/>
    <col min="6915" max="6915" width="10" style="127" customWidth="1"/>
    <col min="6916" max="6917" width="21.44140625" style="127" customWidth="1"/>
    <col min="6918" max="7167" width="8.88671875" style="127"/>
    <col min="7168" max="7168" width="2.109375" style="127" customWidth="1"/>
    <col min="7169" max="7169" width="10" style="127" customWidth="1"/>
    <col min="7170" max="7170" width="89.44140625" style="127" bestFit="1" customWidth="1"/>
    <col min="7171" max="7171" width="10" style="127" customWidth="1"/>
    <col min="7172" max="7173" width="21.44140625" style="127" customWidth="1"/>
    <col min="7174" max="7423" width="8.88671875" style="127"/>
    <col min="7424" max="7424" width="2.109375" style="127" customWidth="1"/>
    <col min="7425" max="7425" width="10" style="127" customWidth="1"/>
    <col min="7426" max="7426" width="89.44140625" style="127" bestFit="1" customWidth="1"/>
    <col min="7427" max="7427" width="10" style="127" customWidth="1"/>
    <col min="7428" max="7429" width="21.44140625" style="127" customWidth="1"/>
    <col min="7430" max="7679" width="8.88671875" style="127"/>
    <col min="7680" max="7680" width="2.109375" style="127" customWidth="1"/>
    <col min="7681" max="7681" width="10" style="127" customWidth="1"/>
    <col min="7682" max="7682" width="89.44140625" style="127" bestFit="1" customWidth="1"/>
    <col min="7683" max="7683" width="10" style="127" customWidth="1"/>
    <col min="7684" max="7685" width="21.44140625" style="127" customWidth="1"/>
    <col min="7686" max="7935" width="8.88671875" style="127"/>
    <col min="7936" max="7936" width="2.109375" style="127" customWidth="1"/>
    <col min="7937" max="7937" width="10" style="127" customWidth="1"/>
    <col min="7938" max="7938" width="89.44140625" style="127" bestFit="1" customWidth="1"/>
    <col min="7939" max="7939" width="10" style="127" customWidth="1"/>
    <col min="7940" max="7941" width="21.44140625" style="127" customWidth="1"/>
    <col min="7942" max="8191" width="8.88671875" style="127"/>
    <col min="8192" max="8192" width="2.109375" style="127" customWidth="1"/>
    <col min="8193" max="8193" width="10" style="127" customWidth="1"/>
    <col min="8194" max="8194" width="89.44140625" style="127" bestFit="1" customWidth="1"/>
    <col min="8195" max="8195" width="10" style="127" customWidth="1"/>
    <col min="8196" max="8197" width="21.44140625" style="127" customWidth="1"/>
    <col min="8198" max="8447" width="8.88671875" style="127"/>
    <col min="8448" max="8448" width="2.109375" style="127" customWidth="1"/>
    <col min="8449" max="8449" width="10" style="127" customWidth="1"/>
    <col min="8450" max="8450" width="89.44140625" style="127" bestFit="1" customWidth="1"/>
    <col min="8451" max="8451" width="10" style="127" customWidth="1"/>
    <col min="8452" max="8453" width="21.44140625" style="127" customWidth="1"/>
    <col min="8454" max="8703" width="8.88671875" style="127"/>
    <col min="8704" max="8704" width="2.109375" style="127" customWidth="1"/>
    <col min="8705" max="8705" width="10" style="127" customWidth="1"/>
    <col min="8706" max="8706" width="89.44140625" style="127" bestFit="1" customWidth="1"/>
    <col min="8707" max="8707" width="10" style="127" customWidth="1"/>
    <col min="8708" max="8709" width="21.44140625" style="127" customWidth="1"/>
    <col min="8710" max="8959" width="8.88671875" style="127"/>
    <col min="8960" max="8960" width="2.109375" style="127" customWidth="1"/>
    <col min="8961" max="8961" width="10" style="127" customWidth="1"/>
    <col min="8962" max="8962" width="89.44140625" style="127" bestFit="1" customWidth="1"/>
    <col min="8963" max="8963" width="10" style="127" customWidth="1"/>
    <col min="8964" max="8965" width="21.44140625" style="127" customWidth="1"/>
    <col min="8966" max="9215" width="8.88671875" style="127"/>
    <col min="9216" max="9216" width="2.109375" style="127" customWidth="1"/>
    <col min="9217" max="9217" width="10" style="127" customWidth="1"/>
    <col min="9218" max="9218" width="89.44140625" style="127" bestFit="1" customWidth="1"/>
    <col min="9219" max="9219" width="10" style="127" customWidth="1"/>
    <col min="9220" max="9221" width="21.44140625" style="127" customWidth="1"/>
    <col min="9222" max="9471" width="8.88671875" style="127"/>
    <col min="9472" max="9472" width="2.109375" style="127" customWidth="1"/>
    <col min="9473" max="9473" width="10" style="127" customWidth="1"/>
    <col min="9474" max="9474" width="89.44140625" style="127" bestFit="1" customWidth="1"/>
    <col min="9475" max="9475" width="10" style="127" customWidth="1"/>
    <col min="9476" max="9477" width="21.44140625" style="127" customWidth="1"/>
    <col min="9478" max="9727" width="8.88671875" style="127"/>
    <col min="9728" max="9728" width="2.109375" style="127" customWidth="1"/>
    <col min="9729" max="9729" width="10" style="127" customWidth="1"/>
    <col min="9730" max="9730" width="89.44140625" style="127" bestFit="1" customWidth="1"/>
    <col min="9731" max="9731" width="10" style="127" customWidth="1"/>
    <col min="9732" max="9733" width="21.44140625" style="127" customWidth="1"/>
    <col min="9734" max="9983" width="8.88671875" style="127"/>
    <col min="9984" max="9984" width="2.109375" style="127" customWidth="1"/>
    <col min="9985" max="9985" width="10" style="127" customWidth="1"/>
    <col min="9986" max="9986" width="89.44140625" style="127" bestFit="1" customWidth="1"/>
    <col min="9987" max="9987" width="10" style="127" customWidth="1"/>
    <col min="9988" max="9989" width="21.44140625" style="127" customWidth="1"/>
    <col min="9990" max="10239" width="8.88671875" style="127"/>
    <col min="10240" max="10240" width="2.109375" style="127" customWidth="1"/>
    <col min="10241" max="10241" width="10" style="127" customWidth="1"/>
    <col min="10242" max="10242" width="89.44140625" style="127" bestFit="1" customWidth="1"/>
    <col min="10243" max="10243" width="10" style="127" customWidth="1"/>
    <col min="10244" max="10245" width="21.44140625" style="127" customWidth="1"/>
    <col min="10246" max="10495" width="8.88671875" style="127"/>
    <col min="10496" max="10496" width="2.109375" style="127" customWidth="1"/>
    <col min="10497" max="10497" width="10" style="127" customWidth="1"/>
    <col min="10498" max="10498" width="89.44140625" style="127" bestFit="1" customWidth="1"/>
    <col min="10499" max="10499" width="10" style="127" customWidth="1"/>
    <col min="10500" max="10501" width="21.44140625" style="127" customWidth="1"/>
    <col min="10502" max="10751" width="8.88671875" style="127"/>
    <col min="10752" max="10752" width="2.109375" style="127" customWidth="1"/>
    <col min="10753" max="10753" width="10" style="127" customWidth="1"/>
    <col min="10754" max="10754" width="89.44140625" style="127" bestFit="1" customWidth="1"/>
    <col min="10755" max="10755" width="10" style="127" customWidth="1"/>
    <col min="10756" max="10757" width="21.44140625" style="127" customWidth="1"/>
    <col min="10758" max="11007" width="8.88671875" style="127"/>
    <col min="11008" max="11008" width="2.109375" style="127" customWidth="1"/>
    <col min="11009" max="11009" width="10" style="127" customWidth="1"/>
    <col min="11010" max="11010" width="89.44140625" style="127" bestFit="1" customWidth="1"/>
    <col min="11011" max="11011" width="10" style="127" customWidth="1"/>
    <col min="11012" max="11013" width="21.44140625" style="127" customWidth="1"/>
    <col min="11014" max="11263" width="8.88671875" style="127"/>
    <col min="11264" max="11264" width="2.109375" style="127" customWidth="1"/>
    <col min="11265" max="11265" width="10" style="127" customWidth="1"/>
    <col min="11266" max="11266" width="89.44140625" style="127" bestFit="1" customWidth="1"/>
    <col min="11267" max="11267" width="10" style="127" customWidth="1"/>
    <col min="11268" max="11269" width="21.44140625" style="127" customWidth="1"/>
    <col min="11270" max="11519" width="8.88671875" style="127"/>
    <col min="11520" max="11520" width="2.109375" style="127" customWidth="1"/>
    <col min="11521" max="11521" width="10" style="127" customWidth="1"/>
    <col min="11522" max="11522" width="89.44140625" style="127" bestFit="1" customWidth="1"/>
    <col min="11523" max="11523" width="10" style="127" customWidth="1"/>
    <col min="11524" max="11525" width="21.44140625" style="127" customWidth="1"/>
    <col min="11526" max="11775" width="8.88671875" style="127"/>
    <col min="11776" max="11776" width="2.109375" style="127" customWidth="1"/>
    <col min="11777" max="11777" width="10" style="127" customWidth="1"/>
    <col min="11778" max="11778" width="89.44140625" style="127" bestFit="1" customWidth="1"/>
    <col min="11779" max="11779" width="10" style="127" customWidth="1"/>
    <col min="11780" max="11781" width="21.44140625" style="127" customWidth="1"/>
    <col min="11782" max="12031" width="8.88671875" style="127"/>
    <col min="12032" max="12032" width="2.109375" style="127" customWidth="1"/>
    <col min="12033" max="12033" width="10" style="127" customWidth="1"/>
    <col min="12034" max="12034" width="89.44140625" style="127" bestFit="1" customWidth="1"/>
    <col min="12035" max="12035" width="10" style="127" customWidth="1"/>
    <col min="12036" max="12037" width="21.44140625" style="127" customWidth="1"/>
    <col min="12038" max="12287" width="8.88671875" style="127"/>
    <col min="12288" max="12288" width="2.109375" style="127" customWidth="1"/>
    <col min="12289" max="12289" width="10" style="127" customWidth="1"/>
    <col min="12290" max="12290" width="89.44140625" style="127" bestFit="1" customWidth="1"/>
    <col min="12291" max="12291" width="10" style="127" customWidth="1"/>
    <col min="12292" max="12293" width="21.44140625" style="127" customWidth="1"/>
    <col min="12294" max="12543" width="8.88671875" style="127"/>
    <col min="12544" max="12544" width="2.109375" style="127" customWidth="1"/>
    <col min="12545" max="12545" width="10" style="127" customWidth="1"/>
    <col min="12546" max="12546" width="89.44140625" style="127" bestFit="1" customWidth="1"/>
    <col min="12547" max="12547" width="10" style="127" customWidth="1"/>
    <col min="12548" max="12549" width="21.44140625" style="127" customWidth="1"/>
    <col min="12550" max="12799" width="8.88671875" style="127"/>
    <col min="12800" max="12800" width="2.109375" style="127" customWidth="1"/>
    <col min="12801" max="12801" width="10" style="127" customWidth="1"/>
    <col min="12802" max="12802" width="89.44140625" style="127" bestFit="1" customWidth="1"/>
    <col min="12803" max="12803" width="10" style="127" customWidth="1"/>
    <col min="12804" max="12805" width="21.44140625" style="127" customWidth="1"/>
    <col min="12806" max="13055" width="8.88671875" style="127"/>
    <col min="13056" max="13056" width="2.109375" style="127" customWidth="1"/>
    <col min="13057" max="13057" width="10" style="127" customWidth="1"/>
    <col min="13058" max="13058" width="89.44140625" style="127" bestFit="1" customWidth="1"/>
    <col min="13059" max="13059" width="10" style="127" customWidth="1"/>
    <col min="13060" max="13061" width="21.44140625" style="127" customWidth="1"/>
    <col min="13062" max="13311" width="8.88671875" style="127"/>
    <col min="13312" max="13312" width="2.109375" style="127" customWidth="1"/>
    <col min="13313" max="13313" width="10" style="127" customWidth="1"/>
    <col min="13314" max="13314" width="89.44140625" style="127" bestFit="1" customWidth="1"/>
    <col min="13315" max="13315" width="10" style="127" customWidth="1"/>
    <col min="13316" max="13317" width="21.44140625" style="127" customWidth="1"/>
    <col min="13318" max="13567" width="8.88671875" style="127"/>
    <col min="13568" max="13568" width="2.109375" style="127" customWidth="1"/>
    <col min="13569" max="13569" width="10" style="127" customWidth="1"/>
    <col min="13570" max="13570" width="89.44140625" style="127" bestFit="1" customWidth="1"/>
    <col min="13571" max="13571" width="10" style="127" customWidth="1"/>
    <col min="13572" max="13573" width="21.44140625" style="127" customWidth="1"/>
    <col min="13574" max="13823" width="8.88671875" style="127"/>
    <col min="13824" max="13824" width="2.109375" style="127" customWidth="1"/>
    <col min="13825" max="13825" width="10" style="127" customWidth="1"/>
    <col min="13826" max="13826" width="89.44140625" style="127" bestFit="1" customWidth="1"/>
    <col min="13827" max="13827" width="10" style="127" customWidth="1"/>
    <col min="13828" max="13829" width="21.44140625" style="127" customWidth="1"/>
    <col min="13830" max="14079" width="8.88671875" style="127"/>
    <col min="14080" max="14080" width="2.109375" style="127" customWidth="1"/>
    <col min="14081" max="14081" width="10" style="127" customWidth="1"/>
    <col min="14082" max="14082" width="89.44140625" style="127" bestFit="1" customWidth="1"/>
    <col min="14083" max="14083" width="10" style="127" customWidth="1"/>
    <col min="14084" max="14085" width="21.44140625" style="127" customWidth="1"/>
    <col min="14086" max="14335" width="8.88671875" style="127"/>
    <col min="14336" max="14336" width="2.109375" style="127" customWidth="1"/>
    <col min="14337" max="14337" width="10" style="127" customWidth="1"/>
    <col min="14338" max="14338" width="89.44140625" style="127" bestFit="1" customWidth="1"/>
    <col min="14339" max="14339" width="10" style="127" customWidth="1"/>
    <col min="14340" max="14341" width="21.44140625" style="127" customWidth="1"/>
    <col min="14342" max="14591" width="8.88671875" style="127"/>
    <col min="14592" max="14592" width="2.109375" style="127" customWidth="1"/>
    <col min="14593" max="14593" width="10" style="127" customWidth="1"/>
    <col min="14594" max="14594" width="89.44140625" style="127" bestFit="1" customWidth="1"/>
    <col min="14595" max="14595" width="10" style="127" customWidth="1"/>
    <col min="14596" max="14597" width="21.44140625" style="127" customWidth="1"/>
    <col min="14598" max="14847" width="8.88671875" style="127"/>
    <col min="14848" max="14848" width="2.109375" style="127" customWidth="1"/>
    <col min="14849" max="14849" width="10" style="127" customWidth="1"/>
    <col min="14850" max="14850" width="89.44140625" style="127" bestFit="1" customWidth="1"/>
    <col min="14851" max="14851" width="10" style="127" customWidth="1"/>
    <col min="14852" max="14853" width="21.44140625" style="127" customWidth="1"/>
    <col min="14854" max="15103" width="8.88671875" style="127"/>
    <col min="15104" max="15104" width="2.109375" style="127" customWidth="1"/>
    <col min="15105" max="15105" width="10" style="127" customWidth="1"/>
    <col min="15106" max="15106" width="89.44140625" style="127" bestFit="1" customWidth="1"/>
    <col min="15107" max="15107" width="10" style="127" customWidth="1"/>
    <col min="15108" max="15109" width="21.44140625" style="127" customWidth="1"/>
    <col min="15110" max="15359" width="8.88671875" style="127"/>
    <col min="15360" max="15360" width="2.109375" style="127" customWidth="1"/>
    <col min="15361" max="15361" width="10" style="127" customWidth="1"/>
    <col min="15362" max="15362" width="89.44140625" style="127" bestFit="1" customWidth="1"/>
    <col min="15363" max="15363" width="10" style="127" customWidth="1"/>
    <col min="15364" max="15365" width="21.44140625" style="127" customWidth="1"/>
    <col min="15366" max="15615" width="8.88671875" style="127"/>
    <col min="15616" max="15616" width="2.109375" style="127" customWidth="1"/>
    <col min="15617" max="15617" width="10" style="127" customWidth="1"/>
    <col min="15618" max="15618" width="89.44140625" style="127" bestFit="1" customWidth="1"/>
    <col min="15619" max="15619" width="10" style="127" customWidth="1"/>
    <col min="15620" max="15621" width="21.44140625" style="127" customWidth="1"/>
    <col min="15622" max="15871" width="8.88671875" style="127"/>
    <col min="15872" max="15872" width="2.109375" style="127" customWidth="1"/>
    <col min="15873" max="15873" width="10" style="127" customWidth="1"/>
    <col min="15874" max="15874" width="89.44140625" style="127" bestFit="1" customWidth="1"/>
    <col min="15875" max="15875" width="10" style="127" customWidth="1"/>
    <col min="15876" max="15877" width="21.44140625" style="127" customWidth="1"/>
    <col min="15878" max="16127" width="8.88671875" style="127"/>
    <col min="16128" max="16128" width="2.109375" style="127" customWidth="1"/>
    <col min="16129" max="16129" width="10" style="127" customWidth="1"/>
    <col min="16130" max="16130" width="89.44140625" style="127" bestFit="1" customWidth="1"/>
    <col min="16131" max="16131" width="10" style="127" customWidth="1"/>
    <col min="16132" max="16133" width="21.44140625" style="127" customWidth="1"/>
    <col min="16134" max="16384" width="8.88671875" style="127"/>
  </cols>
  <sheetData>
    <row r="1" spans="1:5" ht="17.25" customHeight="1">
      <c r="A1" s="322"/>
      <c r="B1" s="286" t="s">
        <v>520</v>
      </c>
      <c r="C1" s="286"/>
      <c r="D1" s="286"/>
      <c r="E1" s="286"/>
    </row>
    <row r="2" spans="1:5">
      <c r="A2" s="322"/>
      <c r="B2" s="330"/>
      <c r="C2" s="330"/>
      <c r="D2" s="330"/>
      <c r="E2" s="330"/>
    </row>
    <row r="3" spans="1:5" ht="20.25" customHeight="1">
      <c r="A3" s="322"/>
      <c r="B3" s="331" t="s">
        <v>96</v>
      </c>
      <c r="C3" s="331"/>
      <c r="D3" s="331"/>
      <c r="E3" s="331"/>
    </row>
    <row r="4" spans="1:5" ht="18.75" customHeight="1">
      <c r="A4" s="322"/>
      <c r="B4" s="139">
        <v>1</v>
      </c>
      <c r="C4" s="140" t="s">
        <v>46</v>
      </c>
      <c r="D4" s="139"/>
      <c r="E4" s="139"/>
    </row>
    <row r="5" spans="1:5" ht="18.75" customHeight="1">
      <c r="A5" s="322"/>
      <c r="B5" s="141" t="s">
        <v>154</v>
      </c>
      <c r="C5" s="142" t="s">
        <v>152</v>
      </c>
      <c r="D5" s="139" t="s">
        <v>45</v>
      </c>
      <c r="E5" s="141">
        <v>70.8</v>
      </c>
    </row>
    <row r="6" spans="1:5" ht="18.75" customHeight="1">
      <c r="A6" s="322"/>
      <c r="B6" s="141" t="s">
        <v>154</v>
      </c>
      <c r="C6" s="142" t="s">
        <v>153</v>
      </c>
      <c r="D6" s="139" t="s">
        <v>45</v>
      </c>
      <c r="E6" s="141">
        <v>28.93</v>
      </c>
    </row>
    <row r="7" spans="1:5" ht="18.75" customHeight="1">
      <c r="A7" s="322"/>
      <c r="B7" s="141" t="s">
        <v>154</v>
      </c>
      <c r="C7" s="142" t="s">
        <v>501</v>
      </c>
      <c r="D7" s="139" t="s">
        <v>45</v>
      </c>
      <c r="E7" s="141">
        <v>230.65</v>
      </c>
    </row>
    <row r="8" spans="1:5" ht="18.75" customHeight="1">
      <c r="A8" s="322"/>
      <c r="B8" s="141" t="s">
        <v>154</v>
      </c>
      <c r="C8" s="142" t="s">
        <v>502</v>
      </c>
      <c r="D8" s="139" t="s">
        <v>45</v>
      </c>
      <c r="E8" s="141">
        <v>34.823</v>
      </c>
    </row>
    <row r="9" spans="1:5" ht="18.75" customHeight="1">
      <c r="A9" s="322"/>
      <c r="B9" s="141">
        <v>2</v>
      </c>
      <c r="C9" s="142" t="s">
        <v>503</v>
      </c>
      <c r="D9" s="141" t="s">
        <v>45</v>
      </c>
      <c r="E9" s="141">
        <v>0.27500000000000002</v>
      </c>
    </row>
  </sheetData>
  <mergeCells count="4">
    <mergeCell ref="B1:E1"/>
    <mergeCell ref="B2:E2"/>
    <mergeCell ref="B3:E3"/>
    <mergeCell ref="A1:A9"/>
  </mergeCells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zoomScale="90" zoomScaleNormal="90" workbookViewId="0">
      <selection activeCell="E12" sqref="E12"/>
    </sheetView>
  </sheetViews>
  <sheetFormatPr defaultColWidth="8.88671875" defaultRowHeight="13.2"/>
  <cols>
    <col min="1" max="1" width="3.88671875" style="31" customWidth="1"/>
    <col min="2" max="2" width="61.5546875" style="31" customWidth="1"/>
    <col min="3" max="3" width="53.109375" style="31" customWidth="1"/>
    <col min="4" max="4" width="8.88671875" style="31"/>
    <col min="5" max="5" width="12.5546875" style="31" bestFit="1" customWidth="1"/>
    <col min="6" max="7" width="23.44140625" style="31" bestFit="1" customWidth="1"/>
    <col min="8" max="8" width="26.33203125" style="31" bestFit="1" customWidth="1"/>
    <col min="9" max="9" width="8.88671875" style="31"/>
    <col min="10" max="10" width="14.88671875" style="31" bestFit="1" customWidth="1"/>
    <col min="11" max="16384" width="8.88671875" style="31"/>
  </cols>
  <sheetData>
    <row r="1" spans="1:3" ht="19.5" customHeight="1">
      <c r="A1" s="247"/>
      <c r="B1" s="244" t="s">
        <v>514</v>
      </c>
      <c r="C1" s="245"/>
    </row>
    <row r="2" spans="1:3">
      <c r="A2" s="247"/>
      <c r="B2" s="246"/>
      <c r="C2" s="246"/>
    </row>
    <row r="3" spans="1:3" ht="30" customHeight="1">
      <c r="A3" s="247"/>
      <c r="B3" s="143" t="s">
        <v>638</v>
      </c>
      <c r="C3" s="32" t="s">
        <v>102</v>
      </c>
    </row>
    <row r="4" spans="1:3" ht="30" customHeight="1">
      <c r="A4" s="247"/>
      <c r="B4" s="143" t="s">
        <v>0</v>
      </c>
      <c r="C4" s="33" t="s">
        <v>103</v>
      </c>
    </row>
    <row r="5" spans="1:3" ht="30" customHeight="1">
      <c r="A5" s="247"/>
      <c r="B5" s="143" t="s">
        <v>1</v>
      </c>
      <c r="C5" s="33" t="s">
        <v>47</v>
      </c>
    </row>
    <row r="6" spans="1:3" ht="30" customHeight="1">
      <c r="A6" s="247"/>
      <c r="B6" s="143" t="s">
        <v>2</v>
      </c>
      <c r="C6" s="34" t="s">
        <v>104</v>
      </c>
    </row>
    <row r="7" spans="1:3" ht="30" customHeight="1">
      <c r="A7" s="247"/>
      <c r="B7" s="143" t="s">
        <v>3</v>
      </c>
      <c r="C7" s="35" t="s">
        <v>105</v>
      </c>
    </row>
    <row r="8" spans="1:3" ht="30" customHeight="1">
      <c r="A8" s="247"/>
      <c r="B8" s="143" t="s">
        <v>100</v>
      </c>
      <c r="C8" s="36" t="s">
        <v>101</v>
      </c>
    </row>
    <row r="9" spans="1:3" ht="30" customHeight="1">
      <c r="A9" s="247"/>
      <c r="B9" s="212" t="s">
        <v>22</v>
      </c>
      <c r="C9" s="37">
        <v>189</v>
      </c>
    </row>
    <row r="10" spans="1:3" ht="30" customHeight="1">
      <c r="A10" s="247"/>
      <c r="B10" s="143" t="s">
        <v>4</v>
      </c>
      <c r="C10" s="38">
        <v>70463252.950000003</v>
      </c>
    </row>
    <row r="11" spans="1:3" ht="30" customHeight="1">
      <c r="A11" s="247"/>
      <c r="B11" s="143" t="s">
        <v>5</v>
      </c>
      <c r="C11" s="38">
        <v>208663.41</v>
      </c>
    </row>
    <row r="12" spans="1:3" ht="43.5" customHeight="1">
      <c r="B12" s="143" t="s">
        <v>6</v>
      </c>
      <c r="C12" s="208" t="s">
        <v>658</v>
      </c>
    </row>
  </sheetData>
  <mergeCells count="3">
    <mergeCell ref="B1:C1"/>
    <mergeCell ref="B2:C2"/>
    <mergeCell ref="A1:A11"/>
  </mergeCells>
  <hyperlinks>
    <hyperlink ref="C8" r:id="rId1" xr:uid="{C31B2940-D252-4335-B228-6DD0096170A1}"/>
  </hyperlinks>
  <pageMargins left="0.7" right="0.7" top="0.75" bottom="0.75" header="0.3" footer="0.3"/>
  <pageSetup paperSize="9" scale="73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89968"/>
  </sheetPr>
  <dimension ref="A1:G23"/>
  <sheetViews>
    <sheetView showGridLines="0" topLeftCell="A3" zoomScale="90" zoomScaleNormal="90" workbookViewId="0">
      <selection activeCell="F14" sqref="F14"/>
    </sheetView>
  </sheetViews>
  <sheetFormatPr defaultColWidth="10.88671875" defaultRowHeight="13.2"/>
  <cols>
    <col min="1" max="1" width="3.88671875" style="31" customWidth="1"/>
    <col min="2" max="2" width="4.6640625" style="31" bestFit="1" customWidth="1"/>
    <col min="3" max="3" width="58.88671875" style="56" customWidth="1"/>
    <col min="4" max="4" width="36.5546875" style="56" customWidth="1"/>
    <col min="5" max="5" width="21.6640625" style="57" customWidth="1"/>
    <col min="6" max="6" width="26.109375" style="57" customWidth="1"/>
    <col min="7" max="7" width="16.5546875" style="31" bestFit="1" customWidth="1"/>
    <col min="8" max="16384" width="10.88671875" style="31"/>
  </cols>
  <sheetData>
    <row r="1" spans="1:7" ht="18.75" customHeight="1">
      <c r="A1" s="248"/>
      <c r="B1" s="258" t="s">
        <v>516</v>
      </c>
      <c r="C1" s="258"/>
      <c r="D1" s="258"/>
      <c r="E1" s="258"/>
      <c r="F1" s="258"/>
    </row>
    <row r="2" spans="1:7">
      <c r="A2" s="248"/>
      <c r="B2" s="249"/>
      <c r="C2" s="249"/>
      <c r="D2" s="249"/>
      <c r="E2" s="249"/>
      <c r="F2" s="249"/>
    </row>
    <row r="3" spans="1:7" ht="43.5" customHeight="1">
      <c r="A3" s="248"/>
      <c r="B3" s="144"/>
      <c r="C3" s="144" t="s">
        <v>232</v>
      </c>
      <c r="D3" s="145" t="s">
        <v>600</v>
      </c>
      <c r="E3" s="251" t="s">
        <v>542</v>
      </c>
      <c r="F3" s="251" t="s">
        <v>540</v>
      </c>
    </row>
    <row r="4" spans="1:7" ht="12.75" customHeight="1">
      <c r="A4" s="248"/>
      <c r="B4" s="39" t="s">
        <v>233</v>
      </c>
      <c r="C4" s="40" t="s">
        <v>234</v>
      </c>
      <c r="D4" s="41">
        <f>'Vrijednosti - imovina'!D5</f>
        <v>119014474.48634289</v>
      </c>
      <c r="E4" s="252"/>
      <c r="F4" s="252"/>
    </row>
    <row r="5" spans="1:7">
      <c r="A5" s="248"/>
      <c r="B5" s="42" t="s">
        <v>235</v>
      </c>
      <c r="C5" s="43" t="s">
        <v>598</v>
      </c>
      <c r="D5" s="41">
        <f>'Vrijednosti - imovina'!D9+'Vrijednosti - imovina'!D16</f>
        <v>5696012.6499999994</v>
      </c>
      <c r="E5" s="252"/>
      <c r="F5" s="252"/>
    </row>
    <row r="6" spans="1:7" ht="12.75" customHeight="1">
      <c r="A6" s="248"/>
      <c r="B6" s="42" t="s">
        <v>236</v>
      </c>
      <c r="C6" s="43" t="s">
        <v>237</v>
      </c>
      <c r="D6" s="41">
        <f>'Vrijednosti - imovina'!D20</f>
        <v>40000</v>
      </c>
      <c r="E6" s="252"/>
      <c r="F6" s="252"/>
    </row>
    <row r="7" spans="1:7" ht="13.8" thickBot="1">
      <c r="A7" s="248"/>
      <c r="B7" s="254" t="s">
        <v>9</v>
      </c>
      <c r="C7" s="255"/>
      <c r="D7" s="44">
        <f>SUM(D4:D6)</f>
        <v>124750487.1363429</v>
      </c>
      <c r="E7" s="253"/>
      <c r="F7" s="252"/>
    </row>
    <row r="8" spans="1:7" ht="39.6">
      <c r="A8" s="248"/>
      <c r="B8" s="45">
        <v>1</v>
      </c>
      <c r="C8" s="46" t="s">
        <v>659</v>
      </c>
      <c r="D8" s="236">
        <v>13272280.84</v>
      </c>
      <c r="E8" s="186" t="s">
        <v>12</v>
      </c>
      <c r="F8" s="332"/>
      <c r="G8" s="235"/>
    </row>
    <row r="9" spans="1:7" ht="18.75" customHeight="1">
      <c r="A9" s="248"/>
      <c r="B9" s="45">
        <v>2</v>
      </c>
      <c r="C9" s="48" t="s">
        <v>238</v>
      </c>
      <c r="D9" s="47">
        <v>2654456.17</v>
      </c>
      <c r="E9" s="47">
        <v>92.91</v>
      </c>
      <c r="F9" s="333"/>
    </row>
    <row r="10" spans="1:7" ht="26.4">
      <c r="A10" s="248"/>
      <c r="B10" s="45">
        <v>3</v>
      </c>
      <c r="C10" s="49" t="s">
        <v>239</v>
      </c>
      <c r="D10" s="47">
        <v>265445.62</v>
      </c>
      <c r="E10" s="47">
        <v>92.91</v>
      </c>
      <c r="F10" s="333"/>
    </row>
    <row r="11" spans="1:7" ht="18" customHeight="1">
      <c r="A11" s="248"/>
      <c r="B11" s="45">
        <v>4</v>
      </c>
      <c r="C11" s="49" t="s">
        <v>240</v>
      </c>
      <c r="D11" s="47">
        <v>530891.24</v>
      </c>
      <c r="E11" s="47">
        <v>46.45</v>
      </c>
      <c r="F11" s="333"/>
    </row>
    <row r="12" spans="1:7" ht="26.4">
      <c r="A12" s="248"/>
      <c r="B12" s="45">
        <v>5</v>
      </c>
      <c r="C12" s="49" t="s">
        <v>595</v>
      </c>
      <c r="D12" s="47">
        <v>5308912.34</v>
      </c>
      <c r="E12" s="47">
        <v>92.91</v>
      </c>
      <c r="F12" s="333"/>
    </row>
    <row r="13" spans="1:7" ht="66">
      <c r="A13" s="248"/>
      <c r="B13" s="45">
        <v>6</v>
      </c>
      <c r="C13" s="50" t="s">
        <v>241</v>
      </c>
      <c r="D13" s="47">
        <v>1592673.71</v>
      </c>
      <c r="E13" s="47">
        <v>46.45</v>
      </c>
      <c r="F13" s="333"/>
    </row>
    <row r="14" spans="1:7" ht="66">
      <c r="A14" s="248"/>
      <c r="B14" s="45">
        <v>7</v>
      </c>
      <c r="C14" s="50" t="s">
        <v>667</v>
      </c>
      <c r="D14" s="47">
        <v>265445.62</v>
      </c>
      <c r="E14" s="47">
        <v>46.45</v>
      </c>
      <c r="F14" s="333"/>
    </row>
    <row r="15" spans="1:7" ht="66">
      <c r="A15" s="248"/>
      <c r="B15" s="45">
        <v>8</v>
      </c>
      <c r="C15" s="50" t="s">
        <v>242</v>
      </c>
      <c r="D15" s="47">
        <v>66361.41</v>
      </c>
      <c r="E15" s="47">
        <v>46.45</v>
      </c>
      <c r="F15" s="333"/>
    </row>
    <row r="16" spans="1:7" s="52" customFormat="1" ht="127.5" customHeight="1">
      <c r="A16" s="248"/>
      <c r="B16" s="45">
        <v>9</v>
      </c>
      <c r="C16" s="51" t="s">
        <v>594</v>
      </c>
      <c r="D16" s="47">
        <v>2654456.17</v>
      </c>
      <c r="E16" s="47">
        <v>46.45</v>
      </c>
      <c r="F16" s="333"/>
    </row>
    <row r="17" spans="1:6" ht="21" customHeight="1">
      <c r="B17" s="45">
        <v>10</v>
      </c>
      <c r="C17" s="50" t="s">
        <v>243</v>
      </c>
      <c r="D17" s="47">
        <v>53500</v>
      </c>
      <c r="E17" s="47">
        <v>92.91</v>
      </c>
      <c r="F17" s="333"/>
    </row>
    <row r="18" spans="1:6" ht="27" thickBot="1">
      <c r="B18" s="53">
        <v>11</v>
      </c>
      <c r="C18" s="54" t="s">
        <v>599</v>
      </c>
      <c r="D18" s="200">
        <f>D7</f>
        <v>124750487.1363429</v>
      </c>
      <c r="E18" s="187" t="s">
        <v>498</v>
      </c>
      <c r="F18" s="334"/>
    </row>
    <row r="19" spans="1:6" ht="16.8" customHeight="1" thickBot="1">
      <c r="B19" s="250" t="s">
        <v>532</v>
      </c>
      <c r="C19" s="250"/>
      <c r="D19" s="250"/>
      <c r="E19" s="250"/>
      <c r="F19" s="147">
        <f>SUM(F8:F18)</f>
        <v>0</v>
      </c>
    </row>
    <row r="20" spans="1:6" ht="16.8" customHeight="1" thickBot="1">
      <c r="A20" s="55"/>
      <c r="B20" s="256" t="s">
        <v>531</v>
      </c>
      <c r="C20" s="257"/>
      <c r="D20" s="257"/>
      <c r="E20" s="257"/>
      <c r="F20" s="147">
        <f>SUM(F19*4)</f>
        <v>0</v>
      </c>
    </row>
    <row r="21" spans="1:6">
      <c r="F21" s="58"/>
    </row>
    <row r="22" spans="1:6" ht="21" customHeight="1">
      <c r="C22" s="241" t="s">
        <v>508</v>
      </c>
      <c r="D22" s="259"/>
      <c r="E22" s="243"/>
    </row>
    <row r="23" spans="1:6">
      <c r="C23" s="29"/>
      <c r="D23" s="29"/>
    </row>
  </sheetData>
  <mergeCells count="9">
    <mergeCell ref="B20:E20"/>
    <mergeCell ref="B1:F1"/>
    <mergeCell ref="C22:E22"/>
    <mergeCell ref="A1:A16"/>
    <mergeCell ref="B2:F2"/>
    <mergeCell ref="B19:E19"/>
    <mergeCell ref="E3:E7"/>
    <mergeCell ref="F3:F7"/>
    <mergeCell ref="B7:C7"/>
  </mergeCells>
  <pageMargins left="0.7" right="0.7" top="0.75" bottom="0.75" header="0.3" footer="0.3"/>
  <pageSetup paperSize="9" scale="3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89968"/>
  </sheetPr>
  <dimension ref="A1:H12"/>
  <sheetViews>
    <sheetView showGridLines="0" zoomScale="90" zoomScaleNormal="90" workbookViewId="0">
      <selection activeCell="H18" sqref="H18"/>
    </sheetView>
  </sheetViews>
  <sheetFormatPr defaultColWidth="8.88671875" defaultRowHeight="13.2"/>
  <cols>
    <col min="1" max="1" width="2.88671875" style="67" customWidth="1"/>
    <col min="2" max="2" width="4.6640625" style="68" customWidth="1"/>
    <col min="3" max="3" width="53" style="67" customWidth="1"/>
    <col min="4" max="4" width="23.88671875" style="69" customWidth="1"/>
    <col min="5" max="5" width="23.6640625" style="69" customWidth="1"/>
    <col min="6" max="6" width="23.109375" style="69" customWidth="1"/>
    <col min="7" max="7" width="16.6640625" style="69" bestFit="1" customWidth="1"/>
    <col min="8" max="8" width="22.33203125" style="70" customWidth="1"/>
    <col min="9" max="10" width="16.33203125" style="59" bestFit="1" customWidth="1"/>
    <col min="11" max="11" width="8.109375" style="59" bestFit="1" customWidth="1"/>
    <col min="12" max="12" width="9.109375" style="59" bestFit="1" customWidth="1"/>
    <col min="13" max="16384" width="8.88671875" style="59"/>
  </cols>
  <sheetData>
    <row r="1" spans="1:8" s="31" customFormat="1" ht="18.75" customHeight="1">
      <c r="A1" s="248"/>
      <c r="B1" s="268" t="s">
        <v>521</v>
      </c>
      <c r="C1" s="269"/>
      <c r="D1" s="269"/>
      <c r="E1" s="269"/>
      <c r="F1" s="269"/>
      <c r="G1" s="269"/>
      <c r="H1" s="270"/>
    </row>
    <row r="2" spans="1:8" ht="13.8" thickBot="1">
      <c r="A2" s="248"/>
      <c r="B2" s="260"/>
      <c r="C2" s="260"/>
      <c r="D2" s="260"/>
      <c r="E2" s="260"/>
      <c r="F2" s="260"/>
      <c r="G2" s="260"/>
      <c r="H2" s="260"/>
    </row>
    <row r="3" spans="1:8" ht="76.95" customHeight="1" thickBot="1">
      <c r="A3" s="248"/>
      <c r="B3" s="184" t="s">
        <v>7</v>
      </c>
      <c r="C3" s="184" t="s">
        <v>8</v>
      </c>
      <c r="D3" s="202" t="s">
        <v>665</v>
      </c>
      <c r="E3" s="203" t="s">
        <v>666</v>
      </c>
      <c r="F3" s="185" t="s">
        <v>541</v>
      </c>
      <c r="G3" s="201" t="s">
        <v>542</v>
      </c>
      <c r="H3" s="198" t="s">
        <v>540</v>
      </c>
    </row>
    <row r="4" spans="1:8" ht="18.75" customHeight="1">
      <c r="A4" s="248"/>
      <c r="B4" s="60">
        <v>1</v>
      </c>
      <c r="C4" s="61" t="s">
        <v>11</v>
      </c>
      <c r="D4" s="264" t="s">
        <v>664</v>
      </c>
      <c r="E4" s="271" t="s">
        <v>663</v>
      </c>
      <c r="F4" s="338"/>
      <c r="G4" s="261" t="s">
        <v>661</v>
      </c>
      <c r="H4" s="335"/>
    </row>
    <row r="5" spans="1:8" ht="49.2" customHeight="1">
      <c r="A5" s="248"/>
      <c r="B5" s="60" t="s">
        <v>49</v>
      </c>
      <c r="C5" s="61" t="s">
        <v>530</v>
      </c>
      <c r="D5" s="265"/>
      <c r="E5" s="271"/>
      <c r="F5" s="339"/>
      <c r="G5" s="262"/>
      <c r="H5" s="336"/>
    </row>
    <row r="6" spans="1:8" ht="21.75" customHeight="1" thickBot="1">
      <c r="A6" s="248"/>
      <c r="B6" s="60">
        <v>2</v>
      </c>
      <c r="C6" s="61" t="s">
        <v>20</v>
      </c>
      <c r="D6" s="266"/>
      <c r="E6" s="271"/>
      <c r="F6" s="340"/>
      <c r="G6" s="263"/>
      <c r="H6" s="336"/>
    </row>
    <row r="7" spans="1:8" ht="42" customHeight="1" thickBot="1">
      <c r="A7" s="248"/>
      <c r="B7" s="62">
        <v>3</v>
      </c>
      <c r="C7" s="63" t="s">
        <v>543</v>
      </c>
      <c r="D7" s="272" t="s">
        <v>662</v>
      </c>
      <c r="E7" s="273"/>
      <c r="F7" s="273"/>
      <c r="G7" s="199" t="s">
        <v>12</v>
      </c>
      <c r="H7" s="337"/>
    </row>
    <row r="8" spans="1:8" ht="21.6" customHeight="1" thickBot="1">
      <c r="A8" s="248"/>
      <c r="B8" s="250" t="s">
        <v>532</v>
      </c>
      <c r="C8" s="250"/>
      <c r="D8" s="250"/>
      <c r="E8" s="250"/>
      <c r="F8" s="250"/>
      <c r="G8" s="250"/>
      <c r="H8" s="147">
        <f>SUM(H4:H7)</f>
        <v>0</v>
      </c>
    </row>
    <row r="9" spans="1:8" ht="21.6" customHeight="1" thickBot="1">
      <c r="A9" s="248"/>
      <c r="B9" s="256" t="s">
        <v>531</v>
      </c>
      <c r="C9" s="257"/>
      <c r="D9" s="257"/>
      <c r="E9" s="257"/>
      <c r="F9" s="257"/>
      <c r="G9" s="267"/>
      <c r="H9" s="148">
        <f>SUM(H8*4)</f>
        <v>0</v>
      </c>
    </row>
    <row r="10" spans="1:8">
      <c r="A10" s="248"/>
      <c r="B10" s="64"/>
      <c r="C10" s="64"/>
      <c r="D10" s="65"/>
      <c r="E10" s="65"/>
      <c r="F10" s="65"/>
      <c r="G10" s="65"/>
      <c r="H10" s="66"/>
    </row>
    <row r="11" spans="1:8" ht="18.75" customHeight="1">
      <c r="C11" s="241" t="s">
        <v>508</v>
      </c>
      <c r="D11" s="242"/>
      <c r="E11" s="259"/>
      <c r="F11" s="243"/>
    </row>
    <row r="12" spans="1:8">
      <c r="C12" s="29"/>
      <c r="D12" s="29"/>
      <c r="E12" s="29"/>
    </row>
  </sheetData>
  <mergeCells count="11">
    <mergeCell ref="C11:F11"/>
    <mergeCell ref="A1:A10"/>
    <mergeCell ref="B2:H2"/>
    <mergeCell ref="B8:G8"/>
    <mergeCell ref="G4:G6"/>
    <mergeCell ref="F4:F6"/>
    <mergeCell ref="D4:D6"/>
    <mergeCell ref="B9:G9"/>
    <mergeCell ref="B1:H1"/>
    <mergeCell ref="E4:E6"/>
    <mergeCell ref="D7:F7"/>
  </mergeCells>
  <pageMargins left="0.7" right="0.7" top="0.75" bottom="0.75" header="0.3" footer="0.3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89968"/>
  </sheetPr>
  <dimension ref="A1:F14"/>
  <sheetViews>
    <sheetView showGridLines="0" zoomScale="90" zoomScaleNormal="90" workbookViewId="0">
      <selection activeCell="D17" sqref="D17"/>
    </sheetView>
  </sheetViews>
  <sheetFormatPr defaultColWidth="8.6640625" defaultRowHeight="13.2"/>
  <cols>
    <col min="1" max="1" width="2.6640625" style="71" customWidth="1"/>
    <col min="2" max="2" width="4.6640625" style="71" bestFit="1" customWidth="1"/>
    <col min="3" max="3" width="53.44140625" style="71" customWidth="1"/>
    <col min="4" max="4" width="28" style="79" customWidth="1"/>
    <col min="5" max="5" width="26.109375" style="78" bestFit="1" customWidth="1"/>
    <col min="6" max="6" width="26.33203125" style="79" customWidth="1"/>
    <col min="7" max="16384" width="8.6640625" style="71"/>
  </cols>
  <sheetData>
    <row r="1" spans="1:6" s="31" customFormat="1" ht="18" customHeight="1">
      <c r="A1" s="276"/>
      <c r="B1" s="268" t="s">
        <v>522</v>
      </c>
      <c r="C1" s="269"/>
      <c r="D1" s="269"/>
      <c r="E1" s="269"/>
      <c r="F1" s="270"/>
    </row>
    <row r="2" spans="1:6">
      <c r="A2" s="276"/>
      <c r="B2" s="277"/>
      <c r="C2" s="277"/>
      <c r="D2" s="277"/>
      <c r="E2" s="277"/>
      <c r="F2" s="277"/>
    </row>
    <row r="3" spans="1:6" ht="31.2" customHeight="1">
      <c r="A3" s="276"/>
      <c r="B3" s="149" t="s">
        <v>7</v>
      </c>
      <c r="C3" s="149" t="s">
        <v>15</v>
      </c>
      <c r="D3" s="149" t="s">
        <v>539</v>
      </c>
      <c r="E3" s="149" t="s">
        <v>16</v>
      </c>
      <c r="F3" s="150" t="s">
        <v>540</v>
      </c>
    </row>
    <row r="4" spans="1:6" ht="15" customHeight="1">
      <c r="A4" s="276"/>
      <c r="B4" s="280" t="s">
        <v>21</v>
      </c>
      <c r="C4" s="281"/>
      <c r="D4" s="281"/>
      <c r="E4" s="281"/>
      <c r="F4" s="282"/>
    </row>
    <row r="5" spans="1:6" ht="19.8" customHeight="1">
      <c r="A5" s="276"/>
      <c r="B5" s="213">
        <v>1</v>
      </c>
      <c r="C5" s="214" t="s">
        <v>17</v>
      </c>
      <c r="D5" s="215">
        <v>16590.349999999999</v>
      </c>
      <c r="E5" s="278">
        <f>'Opće informacije'!C9</f>
        <v>189</v>
      </c>
      <c r="F5" s="341"/>
    </row>
    <row r="6" spans="1:6" ht="19.8" customHeight="1">
      <c r="A6" s="276"/>
      <c r="B6" s="72">
        <v>2</v>
      </c>
      <c r="C6" s="73" t="s">
        <v>18</v>
      </c>
      <c r="D6" s="74">
        <v>5308.91</v>
      </c>
      <c r="E6" s="278"/>
      <c r="F6" s="342"/>
    </row>
    <row r="7" spans="1:6" ht="19.8" customHeight="1">
      <c r="A7" s="276"/>
      <c r="B7" s="72">
        <v>3</v>
      </c>
      <c r="C7" s="73" t="s">
        <v>19</v>
      </c>
      <c r="D7" s="74">
        <v>33180.699999999997</v>
      </c>
      <c r="E7" s="278"/>
      <c r="F7" s="342"/>
    </row>
    <row r="8" spans="1:6" ht="19.8" customHeight="1">
      <c r="A8" s="276"/>
      <c r="B8" s="72">
        <v>4</v>
      </c>
      <c r="C8" s="73" t="s">
        <v>48</v>
      </c>
      <c r="D8" s="74">
        <v>15.93</v>
      </c>
      <c r="E8" s="278"/>
      <c r="F8" s="342"/>
    </row>
    <row r="9" spans="1:6" ht="19.8" customHeight="1" thickBot="1">
      <c r="A9" s="276"/>
      <c r="B9" s="76">
        <v>5</v>
      </c>
      <c r="C9" s="77" t="s">
        <v>660</v>
      </c>
      <c r="D9" s="74">
        <v>2654.46</v>
      </c>
      <c r="E9" s="278"/>
      <c r="F9" s="343"/>
    </row>
    <row r="10" spans="1:6" ht="17.25" customHeight="1" thickBot="1">
      <c r="A10" s="276"/>
      <c r="B10" s="250" t="s">
        <v>532</v>
      </c>
      <c r="C10" s="250"/>
      <c r="D10" s="250"/>
      <c r="E10" s="250"/>
      <c r="F10" s="147">
        <f>SUM(F5:F9)</f>
        <v>0</v>
      </c>
    </row>
    <row r="11" spans="1:6" ht="17.25" customHeight="1" thickBot="1">
      <c r="A11" s="276"/>
      <c r="B11" s="250" t="s">
        <v>531</v>
      </c>
      <c r="C11" s="250"/>
      <c r="D11" s="250"/>
      <c r="E11" s="250"/>
      <c r="F11" s="147">
        <f>SUM(F10*4)</f>
        <v>0</v>
      </c>
    </row>
    <row r="12" spans="1:6">
      <c r="A12" s="276"/>
      <c r="B12" s="279"/>
      <c r="C12" s="279"/>
      <c r="D12" s="279"/>
      <c r="E12" s="279"/>
      <c r="F12" s="279"/>
    </row>
    <row r="13" spans="1:6" ht="15.75" customHeight="1">
      <c r="C13" s="274" t="s">
        <v>508</v>
      </c>
      <c r="D13" s="242"/>
      <c r="E13" s="275"/>
      <c r="F13" s="78"/>
    </row>
    <row r="14" spans="1:6">
      <c r="C14" s="29"/>
      <c r="D14" s="29"/>
      <c r="E14" s="29"/>
      <c r="F14" s="78"/>
    </row>
  </sheetData>
  <mergeCells count="9">
    <mergeCell ref="C13:E13"/>
    <mergeCell ref="A1:A12"/>
    <mergeCell ref="B2:F2"/>
    <mergeCell ref="E5:E9"/>
    <mergeCell ref="B10:E10"/>
    <mergeCell ref="B12:F12"/>
    <mergeCell ref="B11:E11"/>
    <mergeCell ref="B4:F4"/>
    <mergeCell ref="B1:F1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933B2-DB0E-4299-86AD-8C7814958406}">
  <sheetPr>
    <tabColor rgb="FFA89968"/>
  </sheetPr>
  <dimension ref="A1:Z27"/>
  <sheetViews>
    <sheetView zoomScale="90" zoomScaleNormal="90" workbookViewId="0">
      <pane ySplit="3" topLeftCell="A4" activePane="bottomLeft" state="frozen"/>
      <selection pane="bottomLeft" activeCell="M15" sqref="M15"/>
    </sheetView>
  </sheetViews>
  <sheetFormatPr defaultColWidth="8.88671875" defaultRowHeight="13.2"/>
  <cols>
    <col min="1" max="1" width="3.33203125" style="31" customWidth="1"/>
    <col min="2" max="2" width="6" style="31" bestFit="1" customWidth="1"/>
    <col min="3" max="3" width="11.6640625" style="31" customWidth="1"/>
    <col min="4" max="4" width="18.88671875" style="31" customWidth="1"/>
    <col min="5" max="5" width="23.109375" style="31" customWidth="1"/>
    <col min="6" max="6" width="24.5546875" style="31" customWidth="1"/>
    <col min="7" max="7" width="20.109375" style="31" customWidth="1"/>
    <col min="8" max="8" width="11.44140625" style="96" bestFit="1" customWidth="1"/>
    <col min="9" max="9" width="8" style="96" customWidth="1"/>
    <col min="10" max="10" width="8.109375" style="97" customWidth="1"/>
    <col min="11" max="11" width="11" style="97" customWidth="1"/>
    <col min="12" max="12" width="16.5546875" style="93" customWidth="1"/>
    <col min="13" max="13" width="15.44140625" style="93" customWidth="1"/>
    <col min="14" max="14" width="12" style="94" customWidth="1"/>
    <col min="15" max="15" width="13.6640625" style="94" customWidth="1"/>
    <col min="16" max="16" width="14.88671875" style="31" customWidth="1"/>
    <col min="17" max="17" width="5.88671875" style="31" customWidth="1"/>
    <col min="18" max="18" width="12.33203125" style="31" customWidth="1"/>
    <col min="19" max="20" width="14.88671875" style="31" customWidth="1"/>
    <col min="21" max="21" width="16.109375" style="31" customWidth="1"/>
    <col min="22" max="22" width="16.5546875" style="31" customWidth="1"/>
    <col min="23" max="24" width="14.88671875" style="31" customWidth="1"/>
    <col min="25" max="25" width="22.109375" style="31" customWidth="1"/>
    <col min="26" max="16384" width="8.88671875" style="31"/>
  </cols>
  <sheetData>
    <row r="1" spans="1:26" ht="17.25" customHeight="1">
      <c r="A1" s="285"/>
      <c r="B1" s="286" t="s">
        <v>524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</row>
    <row r="2" spans="1:26" ht="21.75" customHeight="1" thickBot="1">
      <c r="A2" s="285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287"/>
      <c r="W2" s="287"/>
      <c r="X2" s="288"/>
      <c r="Y2" s="80"/>
    </row>
    <row r="3" spans="1:26" s="52" customFormat="1" ht="79.2">
      <c r="B3" s="151" t="s">
        <v>13</v>
      </c>
      <c r="C3" s="151" t="s">
        <v>120</v>
      </c>
      <c r="D3" s="151" t="s">
        <v>14</v>
      </c>
      <c r="E3" s="150" t="s">
        <v>121</v>
      </c>
      <c r="F3" s="150" t="s">
        <v>130</v>
      </c>
      <c r="G3" s="150" t="s">
        <v>122</v>
      </c>
      <c r="H3" s="150" t="s">
        <v>123</v>
      </c>
      <c r="I3" s="150" t="s">
        <v>124</v>
      </c>
      <c r="J3" s="150" t="s">
        <v>125</v>
      </c>
      <c r="K3" s="150" t="s">
        <v>126</v>
      </c>
      <c r="L3" s="150" t="s">
        <v>639</v>
      </c>
      <c r="M3" s="150" t="s">
        <v>131</v>
      </c>
      <c r="N3" s="150" t="s">
        <v>127</v>
      </c>
      <c r="O3" s="150" t="s">
        <v>128</v>
      </c>
      <c r="P3" s="150" t="s">
        <v>129</v>
      </c>
      <c r="Q3" s="151" t="s">
        <v>13</v>
      </c>
      <c r="R3" s="151" t="s">
        <v>120</v>
      </c>
      <c r="S3" s="152" t="s">
        <v>631</v>
      </c>
      <c r="T3" s="152" t="s">
        <v>632</v>
      </c>
      <c r="U3" s="192" t="s">
        <v>633</v>
      </c>
      <c r="V3" s="194" t="s">
        <v>634</v>
      </c>
      <c r="W3" s="195" t="s">
        <v>635</v>
      </c>
      <c r="X3" s="196" t="s">
        <v>636</v>
      </c>
      <c r="Y3" s="153" t="s">
        <v>637</v>
      </c>
    </row>
    <row r="4" spans="1:26" s="52" customFormat="1" ht="26.4">
      <c r="B4" s="81">
        <v>1</v>
      </c>
      <c r="C4" s="84" t="s">
        <v>135</v>
      </c>
      <c r="D4" s="81" t="s">
        <v>102</v>
      </c>
      <c r="E4" s="81" t="s">
        <v>136</v>
      </c>
      <c r="F4" s="10" t="s">
        <v>137</v>
      </c>
      <c r="G4" s="81" t="s">
        <v>138</v>
      </c>
      <c r="H4" s="81">
        <v>2007</v>
      </c>
      <c r="I4" s="81">
        <v>2</v>
      </c>
      <c r="J4" s="81"/>
      <c r="K4" s="81">
        <v>47</v>
      </c>
      <c r="L4" s="82" t="s">
        <v>134</v>
      </c>
      <c r="M4" s="189" t="s">
        <v>640</v>
      </c>
      <c r="N4" s="190">
        <v>0.5</v>
      </c>
      <c r="O4" s="84" t="s">
        <v>612</v>
      </c>
      <c r="P4" s="82" t="s">
        <v>134</v>
      </c>
      <c r="Q4" s="81">
        <v>1</v>
      </c>
      <c r="R4" s="84" t="s">
        <v>135</v>
      </c>
      <c r="S4" s="344"/>
      <c r="T4" s="344"/>
      <c r="U4" s="193" t="s">
        <v>134</v>
      </c>
      <c r="V4" s="204" t="s">
        <v>134</v>
      </c>
      <c r="W4" s="344"/>
      <c r="X4" s="348"/>
      <c r="Y4" s="191">
        <f>SUM(S4:X4)</f>
        <v>0</v>
      </c>
    </row>
    <row r="5" spans="1:26" s="52" customFormat="1" ht="26.4">
      <c r="B5" s="81">
        <f>SUM(B4+1)</f>
        <v>2</v>
      </c>
      <c r="C5" s="84" t="s">
        <v>139</v>
      </c>
      <c r="D5" s="81" t="s">
        <v>102</v>
      </c>
      <c r="E5" s="81" t="s">
        <v>136</v>
      </c>
      <c r="F5" s="10" t="s">
        <v>137</v>
      </c>
      <c r="G5" s="81" t="s">
        <v>140</v>
      </c>
      <c r="H5" s="81">
        <v>2007</v>
      </c>
      <c r="I5" s="81">
        <v>2</v>
      </c>
      <c r="J5" s="81"/>
      <c r="K5" s="81">
        <v>47</v>
      </c>
      <c r="L5" s="82" t="s">
        <v>134</v>
      </c>
      <c r="M5" s="189" t="s">
        <v>641</v>
      </c>
      <c r="N5" s="190">
        <v>0.5</v>
      </c>
      <c r="O5" s="84" t="s">
        <v>612</v>
      </c>
      <c r="P5" s="82" t="s">
        <v>134</v>
      </c>
      <c r="Q5" s="81">
        <f>SUM(Q4+1)</f>
        <v>2</v>
      </c>
      <c r="R5" s="84" t="s">
        <v>139</v>
      </c>
      <c r="S5" s="344"/>
      <c r="T5" s="344"/>
      <c r="U5" s="193" t="s">
        <v>134</v>
      </c>
      <c r="V5" s="204" t="s">
        <v>134</v>
      </c>
      <c r="W5" s="344"/>
      <c r="X5" s="348"/>
      <c r="Y5" s="191">
        <f t="shared" ref="Y5:Y12" si="0">SUM(S5:X5)</f>
        <v>0</v>
      </c>
    </row>
    <row r="6" spans="1:26" s="52" customFormat="1" ht="24.75" customHeight="1">
      <c r="B6" s="81">
        <f t="shared" ref="B6:B12" si="1">SUM(B5+1)</f>
        <v>3</v>
      </c>
      <c r="C6" s="81" t="s">
        <v>601</v>
      </c>
      <c r="D6" s="83" t="s">
        <v>132</v>
      </c>
      <c r="E6" s="10" t="s">
        <v>133</v>
      </c>
      <c r="F6" s="10" t="s">
        <v>608</v>
      </c>
      <c r="G6" s="81" t="s">
        <v>609</v>
      </c>
      <c r="H6" s="84">
        <v>2021</v>
      </c>
      <c r="I6" s="85">
        <v>5</v>
      </c>
      <c r="J6" s="81">
        <v>90</v>
      </c>
      <c r="K6" s="82" t="s">
        <v>134</v>
      </c>
      <c r="L6" s="86">
        <v>27605.51</v>
      </c>
      <c r="M6" s="189" t="s">
        <v>610</v>
      </c>
      <c r="N6" s="190">
        <v>0.5</v>
      </c>
      <c r="O6" s="188" t="s">
        <v>611</v>
      </c>
      <c r="P6" s="188" t="s">
        <v>611</v>
      </c>
      <c r="Q6" s="81">
        <f t="shared" ref="Q6:Q12" si="2">SUM(Q5+1)</f>
        <v>3</v>
      </c>
      <c r="R6" s="81" t="s">
        <v>601</v>
      </c>
      <c r="S6" s="344"/>
      <c r="T6" s="344"/>
      <c r="U6" s="345"/>
      <c r="V6" s="346"/>
      <c r="W6" s="344"/>
      <c r="X6" s="348"/>
      <c r="Y6" s="191">
        <f t="shared" si="0"/>
        <v>0</v>
      </c>
    </row>
    <row r="7" spans="1:26" s="52" customFormat="1" ht="21" customHeight="1">
      <c r="B7" s="81">
        <f t="shared" si="1"/>
        <v>4</v>
      </c>
      <c r="C7" s="81" t="s">
        <v>602</v>
      </c>
      <c r="D7" s="83" t="s">
        <v>132</v>
      </c>
      <c r="E7" s="10" t="s">
        <v>133</v>
      </c>
      <c r="F7" s="10" t="s">
        <v>608</v>
      </c>
      <c r="G7" s="81" t="s">
        <v>613</v>
      </c>
      <c r="H7" s="84">
        <v>2022</v>
      </c>
      <c r="I7" s="85">
        <v>5</v>
      </c>
      <c r="J7" s="81">
        <v>90</v>
      </c>
      <c r="K7" s="82" t="s">
        <v>134</v>
      </c>
      <c r="L7" s="86">
        <v>27468.799999999999</v>
      </c>
      <c r="M7" s="189" t="s">
        <v>614</v>
      </c>
      <c r="N7" s="190">
        <v>0.5</v>
      </c>
      <c r="O7" s="188" t="s">
        <v>611</v>
      </c>
      <c r="P7" s="188" t="s">
        <v>611</v>
      </c>
      <c r="Q7" s="81">
        <f t="shared" si="2"/>
        <v>4</v>
      </c>
      <c r="R7" s="81" t="s">
        <v>602</v>
      </c>
      <c r="S7" s="344"/>
      <c r="T7" s="344"/>
      <c r="U7" s="345"/>
      <c r="V7" s="346"/>
      <c r="W7" s="344"/>
      <c r="X7" s="348"/>
      <c r="Y7" s="191">
        <f t="shared" si="0"/>
        <v>0</v>
      </c>
    </row>
    <row r="8" spans="1:26" s="52" customFormat="1" ht="24.6" customHeight="1">
      <c r="B8" s="81">
        <f t="shared" si="1"/>
        <v>5</v>
      </c>
      <c r="C8" s="81" t="s">
        <v>603</v>
      </c>
      <c r="D8" s="83" t="s">
        <v>132</v>
      </c>
      <c r="E8" s="10" t="s">
        <v>133</v>
      </c>
      <c r="F8" s="10" t="s">
        <v>617</v>
      </c>
      <c r="G8" s="81" t="s">
        <v>615</v>
      </c>
      <c r="H8" s="84">
        <v>2021</v>
      </c>
      <c r="I8" s="85">
        <v>5</v>
      </c>
      <c r="J8" s="81">
        <v>55</v>
      </c>
      <c r="K8" s="82" t="s">
        <v>134</v>
      </c>
      <c r="L8" s="86">
        <v>16184.88</v>
      </c>
      <c r="M8" s="189" t="s">
        <v>616</v>
      </c>
      <c r="N8" s="190">
        <v>0.5</v>
      </c>
      <c r="O8" s="188" t="s">
        <v>611</v>
      </c>
      <c r="P8" s="188" t="s">
        <v>611</v>
      </c>
      <c r="Q8" s="81">
        <f t="shared" si="2"/>
        <v>5</v>
      </c>
      <c r="R8" s="81" t="s">
        <v>603</v>
      </c>
      <c r="S8" s="344"/>
      <c r="T8" s="344"/>
      <c r="U8" s="345"/>
      <c r="V8" s="346"/>
      <c r="W8" s="344"/>
      <c r="X8" s="348"/>
      <c r="Y8" s="191">
        <f t="shared" si="0"/>
        <v>0</v>
      </c>
    </row>
    <row r="9" spans="1:26" s="52" customFormat="1" ht="23.25" customHeight="1">
      <c r="B9" s="81">
        <f t="shared" si="1"/>
        <v>6</v>
      </c>
      <c r="C9" s="81" t="s">
        <v>604</v>
      </c>
      <c r="D9" s="83" t="s">
        <v>132</v>
      </c>
      <c r="E9" s="10" t="s">
        <v>133</v>
      </c>
      <c r="F9" s="10" t="s">
        <v>617</v>
      </c>
      <c r="G9" s="81" t="s">
        <v>618</v>
      </c>
      <c r="H9" s="84">
        <v>2021</v>
      </c>
      <c r="I9" s="85">
        <v>5</v>
      </c>
      <c r="J9" s="81">
        <v>66</v>
      </c>
      <c r="K9" s="82" t="s">
        <v>134</v>
      </c>
      <c r="L9" s="86">
        <v>16861.77</v>
      </c>
      <c r="M9" s="189" t="s">
        <v>619</v>
      </c>
      <c r="N9" s="190">
        <v>0.5</v>
      </c>
      <c r="O9" s="188" t="s">
        <v>611</v>
      </c>
      <c r="P9" s="188" t="s">
        <v>611</v>
      </c>
      <c r="Q9" s="81">
        <f t="shared" si="2"/>
        <v>6</v>
      </c>
      <c r="R9" s="81" t="s">
        <v>604</v>
      </c>
      <c r="S9" s="344"/>
      <c r="T9" s="344"/>
      <c r="U9" s="345"/>
      <c r="V9" s="346"/>
      <c r="W9" s="344"/>
      <c r="X9" s="348"/>
      <c r="Y9" s="191">
        <f t="shared" si="0"/>
        <v>0</v>
      </c>
    </row>
    <row r="10" spans="1:26" s="52" customFormat="1" ht="28.5" customHeight="1">
      <c r="B10" s="81">
        <f t="shared" si="1"/>
        <v>7</v>
      </c>
      <c r="C10" s="81" t="s">
        <v>605</v>
      </c>
      <c r="D10" s="83" t="s">
        <v>132</v>
      </c>
      <c r="E10" s="10" t="s">
        <v>133</v>
      </c>
      <c r="F10" s="10" t="s">
        <v>621</v>
      </c>
      <c r="G10" s="81" t="s">
        <v>620</v>
      </c>
      <c r="H10" s="81">
        <v>2021</v>
      </c>
      <c r="I10" s="85">
        <v>5</v>
      </c>
      <c r="J10" s="81">
        <v>110</v>
      </c>
      <c r="K10" s="82" t="s">
        <v>134</v>
      </c>
      <c r="L10" s="86">
        <v>41721.24</v>
      </c>
      <c r="M10" s="189" t="s">
        <v>625</v>
      </c>
      <c r="N10" s="190">
        <v>0.5</v>
      </c>
      <c r="O10" s="188" t="s">
        <v>611</v>
      </c>
      <c r="P10" s="188" t="s">
        <v>611</v>
      </c>
      <c r="Q10" s="81">
        <f t="shared" si="2"/>
        <v>7</v>
      </c>
      <c r="R10" s="81" t="s">
        <v>605</v>
      </c>
      <c r="S10" s="344"/>
      <c r="T10" s="344"/>
      <c r="U10" s="345"/>
      <c r="V10" s="346"/>
      <c r="W10" s="344"/>
      <c r="X10" s="348"/>
      <c r="Y10" s="191">
        <f t="shared" si="0"/>
        <v>0</v>
      </c>
    </row>
    <row r="11" spans="1:26" s="52" customFormat="1" ht="23.25" customHeight="1">
      <c r="B11" s="81">
        <f t="shared" si="1"/>
        <v>8</v>
      </c>
      <c r="C11" s="81" t="s">
        <v>606</v>
      </c>
      <c r="D11" s="83" t="s">
        <v>132</v>
      </c>
      <c r="E11" s="10" t="s">
        <v>133</v>
      </c>
      <c r="F11" s="10" t="s">
        <v>622</v>
      </c>
      <c r="G11" s="81" t="s">
        <v>623</v>
      </c>
      <c r="H11" s="84">
        <v>2022</v>
      </c>
      <c r="I11" s="85">
        <v>5</v>
      </c>
      <c r="J11" s="81">
        <v>70</v>
      </c>
      <c r="K11" s="82" t="s">
        <v>134</v>
      </c>
      <c r="L11" s="86">
        <v>15443.12</v>
      </c>
      <c r="M11" s="189" t="s">
        <v>624</v>
      </c>
      <c r="N11" s="190">
        <v>0.5</v>
      </c>
      <c r="O11" s="188" t="s">
        <v>611</v>
      </c>
      <c r="P11" s="188" t="s">
        <v>611</v>
      </c>
      <c r="Q11" s="81">
        <f t="shared" si="2"/>
        <v>8</v>
      </c>
      <c r="R11" s="81" t="s">
        <v>606</v>
      </c>
      <c r="S11" s="344"/>
      <c r="T11" s="344"/>
      <c r="U11" s="345"/>
      <c r="V11" s="346"/>
      <c r="W11" s="344"/>
      <c r="X11" s="348"/>
      <c r="Y11" s="191">
        <f t="shared" si="0"/>
        <v>0</v>
      </c>
    </row>
    <row r="12" spans="1:26" s="52" customFormat="1" ht="23.25" customHeight="1" thickBot="1">
      <c r="B12" s="81">
        <f t="shared" si="1"/>
        <v>9</v>
      </c>
      <c r="C12" s="81" t="s">
        <v>607</v>
      </c>
      <c r="D12" s="83" t="s">
        <v>132</v>
      </c>
      <c r="E12" s="10" t="s">
        <v>133</v>
      </c>
      <c r="F12" s="10" t="s">
        <v>626</v>
      </c>
      <c r="G12" s="81" t="s">
        <v>627</v>
      </c>
      <c r="H12" s="81">
        <v>2021</v>
      </c>
      <c r="I12" s="85">
        <v>5</v>
      </c>
      <c r="J12" s="81">
        <v>70</v>
      </c>
      <c r="K12" s="82" t="s">
        <v>134</v>
      </c>
      <c r="L12" s="86">
        <v>18713.919999999998</v>
      </c>
      <c r="M12" s="189" t="s">
        <v>628</v>
      </c>
      <c r="N12" s="190">
        <v>0.5</v>
      </c>
      <c r="O12" s="188" t="s">
        <v>611</v>
      </c>
      <c r="P12" s="188" t="s">
        <v>611</v>
      </c>
      <c r="Q12" s="81">
        <f t="shared" si="2"/>
        <v>9</v>
      </c>
      <c r="R12" s="81" t="s">
        <v>607</v>
      </c>
      <c r="S12" s="344"/>
      <c r="T12" s="344"/>
      <c r="U12" s="345"/>
      <c r="V12" s="347"/>
      <c r="W12" s="349"/>
      <c r="X12" s="350"/>
      <c r="Y12" s="191">
        <f t="shared" si="0"/>
        <v>0</v>
      </c>
    </row>
    <row r="13" spans="1:26" ht="20.25" customHeight="1" thickBot="1">
      <c r="B13" s="87"/>
      <c r="C13" s="88"/>
      <c r="D13" s="87"/>
      <c r="E13" s="87"/>
      <c r="F13" s="154"/>
      <c r="G13" s="155"/>
      <c r="H13" s="154"/>
      <c r="I13" s="154"/>
      <c r="J13" s="87"/>
      <c r="K13" s="87"/>
      <c r="L13" s="89"/>
      <c r="M13" s="89"/>
      <c r="N13" s="90"/>
      <c r="O13" s="90"/>
      <c r="P13" s="91"/>
      <c r="Q13" s="91"/>
      <c r="R13" s="91"/>
      <c r="S13" s="256" t="s">
        <v>532</v>
      </c>
      <c r="T13" s="257"/>
      <c r="U13" s="257"/>
      <c r="V13" s="257"/>
      <c r="W13" s="257"/>
      <c r="X13" s="293"/>
      <c r="Y13" s="147">
        <f>SUM(Y4:Y12)</f>
        <v>0</v>
      </c>
      <c r="Z13" s="92"/>
    </row>
    <row r="14" spans="1:26" ht="18" customHeight="1" thickBot="1">
      <c r="B14" s="87"/>
      <c r="C14" s="88"/>
      <c r="D14" s="87"/>
      <c r="E14" s="87"/>
      <c r="F14" s="87"/>
      <c r="G14" s="87"/>
      <c r="H14" s="87"/>
      <c r="I14" s="87"/>
      <c r="J14" s="87"/>
      <c r="K14" s="87"/>
      <c r="L14" s="89"/>
      <c r="M14" s="89"/>
      <c r="N14" s="90"/>
      <c r="O14" s="90"/>
      <c r="P14" s="91"/>
      <c r="Q14" s="91"/>
      <c r="R14" s="91"/>
      <c r="S14" s="256" t="s">
        <v>531</v>
      </c>
      <c r="T14" s="257"/>
      <c r="U14" s="257"/>
      <c r="V14" s="257"/>
      <c r="W14" s="257"/>
      <c r="X14" s="293"/>
      <c r="Y14" s="147">
        <f>SUM(Y13*4)</f>
        <v>0</v>
      </c>
    </row>
    <row r="15" spans="1:26" ht="30.75" customHeight="1">
      <c r="C15" s="289" t="s">
        <v>668</v>
      </c>
      <c r="D15" s="289"/>
      <c r="E15" s="289"/>
      <c r="F15" s="290"/>
      <c r="G15" s="291"/>
      <c r="H15" s="292"/>
      <c r="I15" s="292"/>
      <c r="J15" s="292"/>
      <c r="K15" s="292"/>
      <c r="L15" s="95"/>
      <c r="M15" s="95"/>
      <c r="R15" s="284"/>
      <c r="S15" s="284"/>
      <c r="T15" s="284"/>
      <c r="U15" s="284"/>
      <c r="V15" s="284"/>
    </row>
    <row r="16" spans="1:26" ht="59.4" customHeight="1">
      <c r="C16" s="289" t="s">
        <v>499</v>
      </c>
      <c r="D16" s="289"/>
      <c r="E16" s="289"/>
      <c r="F16" s="290"/>
      <c r="G16" s="291"/>
      <c r="H16" s="292"/>
      <c r="I16" s="292"/>
      <c r="J16" s="292"/>
      <c r="K16" s="292"/>
      <c r="Q16" s="216"/>
      <c r="R16" s="216"/>
      <c r="S16" s="217"/>
      <c r="T16" s="217"/>
      <c r="U16" s="218"/>
      <c r="V16" s="219"/>
      <c r="W16" s="219"/>
      <c r="X16" s="219"/>
      <c r="Y16" s="219"/>
    </row>
    <row r="17" spans="3:25">
      <c r="C17" s="87"/>
      <c r="D17" s="87"/>
      <c r="E17" s="87"/>
      <c r="F17" s="98"/>
      <c r="G17" s="87"/>
      <c r="H17" s="87"/>
      <c r="J17" s="96"/>
      <c r="L17" s="97"/>
      <c r="N17" s="93"/>
      <c r="P17" s="94"/>
      <c r="Q17" s="220"/>
      <c r="R17" s="220"/>
      <c r="S17" s="221"/>
      <c r="T17" s="221"/>
      <c r="U17" s="222"/>
      <c r="V17" s="222"/>
      <c r="W17" s="221"/>
      <c r="X17" s="221"/>
      <c r="Y17" s="221"/>
    </row>
    <row r="18" spans="3:25" ht="19.2" customHeight="1">
      <c r="C18" s="294" t="s">
        <v>523</v>
      </c>
      <c r="D18" s="295"/>
      <c r="E18" s="295"/>
      <c r="F18" s="295"/>
      <c r="G18" s="295"/>
      <c r="H18" s="296"/>
      <c r="J18" s="96"/>
      <c r="L18" s="97"/>
      <c r="N18" s="93"/>
      <c r="P18" s="94"/>
      <c r="Q18" s="220"/>
      <c r="R18" s="220"/>
      <c r="S18" s="221"/>
      <c r="T18" s="221"/>
      <c r="U18" s="222"/>
      <c r="V18" s="222"/>
      <c r="W18" s="221"/>
      <c r="X18" s="221"/>
      <c r="Y18" s="221"/>
    </row>
    <row r="19" spans="3:25">
      <c r="Q19" s="220"/>
      <c r="R19" s="220"/>
      <c r="S19" s="221"/>
      <c r="T19" s="221"/>
      <c r="U19" s="221"/>
      <c r="V19" s="221"/>
      <c r="W19" s="221"/>
      <c r="X19" s="221"/>
      <c r="Y19" s="221"/>
    </row>
    <row r="20" spans="3:25">
      <c r="Q20" s="220"/>
      <c r="R20" s="220"/>
      <c r="S20" s="221"/>
      <c r="T20" s="221"/>
      <c r="U20" s="221"/>
      <c r="V20" s="221"/>
      <c r="W20" s="221"/>
      <c r="X20" s="221"/>
      <c r="Y20" s="221"/>
    </row>
    <row r="21" spans="3:25">
      <c r="Q21" s="220"/>
      <c r="R21" s="220"/>
      <c r="S21" s="221"/>
      <c r="T21" s="221"/>
      <c r="U21" s="221"/>
      <c r="V21" s="221"/>
      <c r="W21" s="221"/>
      <c r="X21" s="221"/>
      <c r="Y21" s="221"/>
    </row>
    <row r="22" spans="3:25">
      <c r="Q22" s="220"/>
      <c r="R22" s="220"/>
      <c r="S22" s="221"/>
      <c r="T22" s="221"/>
      <c r="U22" s="221"/>
      <c r="V22" s="221"/>
      <c r="W22" s="221"/>
      <c r="X22" s="221"/>
      <c r="Y22" s="221"/>
    </row>
    <row r="23" spans="3:25">
      <c r="Q23" s="220"/>
      <c r="R23" s="220"/>
      <c r="S23" s="221"/>
      <c r="T23" s="221"/>
      <c r="U23" s="221"/>
      <c r="V23" s="221"/>
      <c r="W23" s="221"/>
      <c r="X23" s="221"/>
      <c r="Y23" s="221"/>
    </row>
    <row r="24" spans="3:25">
      <c r="Q24" s="220"/>
      <c r="R24" s="220"/>
      <c r="S24" s="221"/>
      <c r="T24" s="221"/>
      <c r="U24" s="221"/>
      <c r="V24" s="221"/>
      <c r="W24" s="221"/>
      <c r="X24" s="221"/>
      <c r="Y24" s="221"/>
    </row>
    <row r="25" spans="3:25">
      <c r="Q25" s="220"/>
      <c r="R25" s="220"/>
      <c r="S25" s="221"/>
      <c r="T25" s="221"/>
      <c r="U25" s="221"/>
      <c r="V25" s="221"/>
      <c r="W25" s="221"/>
      <c r="X25" s="221"/>
      <c r="Y25" s="221"/>
    </row>
    <row r="26" spans="3:25" ht="13.8">
      <c r="Q26" s="223"/>
      <c r="R26" s="223"/>
      <c r="S26" s="283"/>
      <c r="T26" s="283"/>
      <c r="U26" s="283"/>
      <c r="V26" s="283"/>
      <c r="W26" s="283"/>
      <c r="X26" s="283"/>
      <c r="Y26" s="224"/>
    </row>
    <row r="27" spans="3:25" ht="13.8">
      <c r="Q27" s="223"/>
      <c r="R27" s="223"/>
      <c r="S27" s="283"/>
      <c r="T27" s="283"/>
      <c r="U27" s="283"/>
      <c r="V27" s="283"/>
      <c r="W27" s="283"/>
      <c r="X27" s="283"/>
      <c r="Y27" s="224"/>
    </row>
  </sheetData>
  <mergeCells count="13">
    <mergeCell ref="S26:X26"/>
    <mergeCell ref="S27:X27"/>
    <mergeCell ref="R15:V15"/>
    <mergeCell ref="A1:A2"/>
    <mergeCell ref="B1:Y1"/>
    <mergeCell ref="V2:X2"/>
    <mergeCell ref="C15:F15"/>
    <mergeCell ref="C16:F16"/>
    <mergeCell ref="G15:K15"/>
    <mergeCell ref="G16:K16"/>
    <mergeCell ref="S13:X13"/>
    <mergeCell ref="S14:X14"/>
    <mergeCell ref="C18:H18"/>
  </mergeCells>
  <phoneticPr fontId="24" type="noConversion"/>
  <pageMargins left="0.7" right="0.7" top="0.75" bottom="0.75" header="0.3" footer="0.3"/>
  <pageSetup paperSize="9" scale="35" orientation="portrait" r:id="rId1"/>
  <colBreaks count="1" manualBreakCount="1">
    <brk id="16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4AABA-F5AD-4E5E-A95F-2E50A2055B7F}">
  <sheetPr>
    <tabColor rgb="FFA89968"/>
  </sheetPr>
  <dimension ref="A1:F43"/>
  <sheetViews>
    <sheetView showGridLines="0" zoomScale="90" zoomScaleNormal="90" workbookViewId="0">
      <selection activeCell="H9" sqref="H9"/>
    </sheetView>
  </sheetViews>
  <sheetFormatPr defaultColWidth="8.88671875" defaultRowHeight="13.2"/>
  <cols>
    <col min="1" max="1" width="2.88671875" style="67" customWidth="1"/>
    <col min="2" max="2" width="5.44140625" style="68" bestFit="1" customWidth="1"/>
    <col min="3" max="3" width="67" style="102" customWidth="1"/>
    <col min="4" max="4" width="31.44140625" style="105" customWidth="1"/>
    <col min="5" max="5" width="29.33203125" style="105" customWidth="1"/>
    <col min="6" max="6" width="27.33203125" style="105" customWidth="1"/>
    <col min="7" max="16384" width="8.88671875" style="59"/>
  </cols>
  <sheetData>
    <row r="1" spans="1:6" s="31" customFormat="1" ht="17.25" customHeight="1">
      <c r="A1" s="299"/>
      <c r="B1" s="268" t="s">
        <v>525</v>
      </c>
      <c r="C1" s="269"/>
      <c r="D1" s="269"/>
      <c r="E1" s="269"/>
      <c r="F1" s="270"/>
    </row>
    <row r="2" spans="1:6">
      <c r="A2" s="299"/>
      <c r="B2" s="260"/>
      <c r="C2" s="260"/>
      <c r="D2" s="260"/>
      <c r="E2" s="260"/>
      <c r="F2" s="260"/>
    </row>
    <row r="3" spans="1:6" ht="34.799999999999997" customHeight="1" thickBot="1">
      <c r="A3" s="299"/>
      <c r="B3" s="149" t="s">
        <v>13</v>
      </c>
      <c r="C3" s="149" t="s">
        <v>70</v>
      </c>
      <c r="D3" s="149" t="s">
        <v>536</v>
      </c>
      <c r="E3" s="149" t="s">
        <v>542</v>
      </c>
      <c r="F3" s="198" t="s">
        <v>535</v>
      </c>
    </row>
    <row r="4" spans="1:6" ht="21" customHeight="1">
      <c r="A4" s="299"/>
      <c r="B4" s="60">
        <v>1</v>
      </c>
      <c r="C4" s="100" t="s">
        <v>71</v>
      </c>
      <c r="D4" s="75">
        <v>100670.25</v>
      </c>
      <c r="E4" s="297" t="s">
        <v>528</v>
      </c>
      <c r="F4" s="351"/>
    </row>
    <row r="5" spans="1:6" ht="21" customHeight="1">
      <c r="A5" s="299"/>
      <c r="B5" s="60">
        <v>2</v>
      </c>
      <c r="C5" s="100" t="s">
        <v>72</v>
      </c>
      <c r="D5" s="75">
        <v>29862.63</v>
      </c>
      <c r="E5" s="298"/>
      <c r="F5" s="342"/>
    </row>
    <row r="6" spans="1:6" ht="21" customHeight="1">
      <c r="A6" s="299"/>
      <c r="B6" s="60">
        <v>3</v>
      </c>
      <c r="C6" s="100" t="s">
        <v>73</v>
      </c>
      <c r="D6" s="75">
        <v>100670.3</v>
      </c>
      <c r="E6" s="197" t="s">
        <v>12</v>
      </c>
      <c r="F6" s="342"/>
    </row>
    <row r="7" spans="1:6" ht="21" customHeight="1">
      <c r="A7" s="299"/>
      <c r="B7" s="60">
        <v>4</v>
      </c>
      <c r="C7" s="100" t="s">
        <v>74</v>
      </c>
      <c r="D7" s="75">
        <v>464529.8</v>
      </c>
      <c r="E7" s="197" t="s">
        <v>12</v>
      </c>
      <c r="F7" s="342"/>
    </row>
    <row r="8" spans="1:6" ht="21" customHeight="1">
      <c r="A8" s="299"/>
      <c r="B8" s="60">
        <v>5</v>
      </c>
      <c r="C8" s="100" t="s">
        <v>529</v>
      </c>
      <c r="D8" s="75">
        <v>132722.79999999999</v>
      </c>
      <c r="E8" s="197" t="s">
        <v>12</v>
      </c>
      <c r="F8" s="342"/>
    </row>
    <row r="9" spans="1:6" ht="21" customHeight="1">
      <c r="A9" s="299"/>
      <c r="B9" s="60">
        <v>6</v>
      </c>
      <c r="C9" s="100" t="s">
        <v>629</v>
      </c>
      <c r="D9" s="75"/>
      <c r="E9" s="197"/>
      <c r="F9" s="352" t="s">
        <v>134</v>
      </c>
    </row>
    <row r="10" spans="1:6" ht="21" customHeight="1">
      <c r="A10" s="299"/>
      <c r="B10" s="60" t="s">
        <v>526</v>
      </c>
      <c r="C10" s="100" t="s">
        <v>544</v>
      </c>
      <c r="D10" s="75">
        <v>5308.91</v>
      </c>
      <c r="E10" s="197" t="s">
        <v>12</v>
      </c>
      <c r="F10" s="342"/>
    </row>
    <row r="11" spans="1:6" ht="21" customHeight="1" thickBot="1">
      <c r="A11" s="299"/>
      <c r="B11" s="60" t="s">
        <v>527</v>
      </c>
      <c r="C11" s="100" t="s">
        <v>545</v>
      </c>
      <c r="D11" s="75">
        <v>10617.82</v>
      </c>
      <c r="E11" s="197" t="s">
        <v>12</v>
      </c>
      <c r="F11" s="343"/>
    </row>
    <row r="12" spans="1:6" s="101" customFormat="1" ht="18" customHeight="1" thickBot="1">
      <c r="A12" s="299"/>
      <c r="B12" s="256" t="s">
        <v>532</v>
      </c>
      <c r="C12" s="257"/>
      <c r="D12" s="257"/>
      <c r="E12" s="257"/>
      <c r="F12" s="225">
        <f>SUM(F4:F11)</f>
        <v>0</v>
      </c>
    </row>
    <row r="13" spans="1:6" s="101" customFormat="1" ht="18" customHeight="1" thickBot="1">
      <c r="A13" s="99"/>
      <c r="B13" s="256" t="s">
        <v>531</v>
      </c>
      <c r="C13" s="257"/>
      <c r="D13" s="257"/>
      <c r="E13" s="257"/>
      <c r="F13" s="225">
        <f>SUM(F12*4)</f>
        <v>0</v>
      </c>
    </row>
    <row r="14" spans="1:6">
      <c r="D14" s="103"/>
      <c r="E14" s="103"/>
      <c r="F14" s="103"/>
    </row>
    <row r="15" spans="1:6" ht="21.75" customHeight="1">
      <c r="C15" s="309" t="s">
        <v>538</v>
      </c>
      <c r="D15" s="310"/>
      <c r="E15" s="104"/>
      <c r="F15" s="104"/>
    </row>
    <row r="17" spans="2:5">
      <c r="B17" s="302" t="s">
        <v>75</v>
      </c>
      <c r="C17" s="303"/>
      <c r="D17" s="311"/>
      <c r="E17" s="311"/>
    </row>
    <row r="18" spans="2:5" ht="19.5" customHeight="1">
      <c r="B18" s="300" t="s">
        <v>95</v>
      </c>
      <c r="C18" s="301"/>
      <c r="D18" s="304" t="s">
        <v>108</v>
      </c>
      <c r="E18" s="304"/>
    </row>
    <row r="19" spans="2:5" ht="16.5" customHeight="1">
      <c r="B19" s="300" t="s">
        <v>14</v>
      </c>
      <c r="C19" s="301"/>
      <c r="D19" s="304" t="s">
        <v>108</v>
      </c>
      <c r="E19" s="304"/>
    </row>
    <row r="20" spans="2:5">
      <c r="B20" s="300" t="s">
        <v>2</v>
      </c>
      <c r="C20" s="301"/>
      <c r="D20" s="307" t="s">
        <v>104</v>
      </c>
      <c r="E20" s="307"/>
    </row>
    <row r="21" spans="2:5" ht="15" customHeight="1">
      <c r="B21" s="300" t="s">
        <v>76</v>
      </c>
      <c r="C21" s="301"/>
      <c r="D21" s="304" t="s">
        <v>109</v>
      </c>
      <c r="E21" s="304"/>
    </row>
    <row r="22" spans="2:5" ht="13.5" customHeight="1">
      <c r="B22" s="300" t="s">
        <v>77</v>
      </c>
      <c r="C22" s="301"/>
      <c r="D22" s="304" t="s">
        <v>155</v>
      </c>
      <c r="E22" s="304"/>
    </row>
    <row r="23" spans="2:5" ht="13.5" customHeight="1">
      <c r="B23" s="300" t="s">
        <v>115</v>
      </c>
      <c r="C23" s="301"/>
      <c r="D23" s="305" t="s">
        <v>116</v>
      </c>
      <c r="E23" s="306"/>
    </row>
    <row r="24" spans="2:5" ht="14.25" customHeight="1">
      <c r="B24" s="300" t="s">
        <v>78</v>
      </c>
      <c r="C24" s="301"/>
      <c r="D24" s="304" t="s">
        <v>110</v>
      </c>
      <c r="E24" s="304"/>
    </row>
    <row r="25" spans="2:5" ht="72.599999999999994" customHeight="1">
      <c r="B25" s="300" t="s">
        <v>79</v>
      </c>
      <c r="C25" s="301"/>
      <c r="D25" s="312" t="s">
        <v>630</v>
      </c>
      <c r="E25" s="304"/>
    </row>
    <row r="26" spans="2:5" ht="18" customHeight="1">
      <c r="B26" s="300" t="s">
        <v>111</v>
      </c>
      <c r="C26" s="301"/>
      <c r="D26" s="305" t="s">
        <v>112</v>
      </c>
      <c r="E26" s="306"/>
    </row>
    <row r="27" spans="2:5" ht="15.75" customHeight="1">
      <c r="B27" s="300" t="s">
        <v>80</v>
      </c>
      <c r="C27" s="301"/>
      <c r="D27" s="304" t="s">
        <v>113</v>
      </c>
      <c r="E27" s="304"/>
    </row>
    <row r="28" spans="2:5" ht="18" customHeight="1">
      <c r="B28" s="300" t="s">
        <v>81</v>
      </c>
      <c r="C28" s="301"/>
      <c r="D28" s="304">
        <v>1991</v>
      </c>
      <c r="E28" s="304"/>
    </row>
    <row r="29" spans="2:5" ht="18" customHeight="1">
      <c r="B29" s="300" t="s">
        <v>82</v>
      </c>
      <c r="C29" s="301"/>
      <c r="D29" s="304" t="s">
        <v>83</v>
      </c>
      <c r="E29" s="304"/>
    </row>
    <row r="30" spans="2:5" ht="15.75" customHeight="1">
      <c r="B30" s="300" t="s">
        <v>84</v>
      </c>
      <c r="C30" s="301"/>
      <c r="D30" s="304" t="s">
        <v>114</v>
      </c>
      <c r="E30" s="304"/>
    </row>
    <row r="31" spans="2:5" ht="18" customHeight="1">
      <c r="B31" s="300" t="s">
        <v>85</v>
      </c>
      <c r="C31" s="301"/>
      <c r="D31" s="304" t="s">
        <v>117</v>
      </c>
      <c r="E31" s="304"/>
    </row>
    <row r="32" spans="2:5" ht="16.5" customHeight="1">
      <c r="B32" s="300" t="s">
        <v>86</v>
      </c>
      <c r="C32" s="301"/>
      <c r="D32" s="304" t="s">
        <v>118</v>
      </c>
      <c r="E32" s="304"/>
    </row>
    <row r="33" spans="2:6" ht="14.25" customHeight="1">
      <c r="B33" s="300" t="s">
        <v>92</v>
      </c>
      <c r="C33" s="301"/>
      <c r="D33" s="304" t="s">
        <v>119</v>
      </c>
      <c r="E33" s="304"/>
    </row>
    <row r="34" spans="2:6" ht="18" customHeight="1">
      <c r="B34" s="300" t="s">
        <v>87</v>
      </c>
      <c r="C34" s="301"/>
      <c r="D34" s="304" t="s">
        <v>88</v>
      </c>
      <c r="E34" s="304"/>
    </row>
    <row r="35" spans="2:6" ht="18.75" customHeight="1">
      <c r="B35" s="300" t="s">
        <v>89</v>
      </c>
      <c r="C35" s="301"/>
      <c r="D35" s="304">
        <v>10.5</v>
      </c>
      <c r="E35" s="304"/>
    </row>
    <row r="36" spans="2:6" ht="16.5" customHeight="1">
      <c r="B36" s="300" t="s">
        <v>90</v>
      </c>
      <c r="C36" s="301"/>
      <c r="D36" s="304">
        <v>3.7</v>
      </c>
      <c r="E36" s="304"/>
    </row>
    <row r="37" spans="2:6" ht="18" customHeight="1">
      <c r="B37" s="300" t="s">
        <v>93</v>
      </c>
      <c r="C37" s="301"/>
      <c r="D37" s="304">
        <v>12</v>
      </c>
      <c r="E37" s="304"/>
    </row>
    <row r="38" spans="2:6" ht="18" customHeight="1">
      <c r="B38" s="300" t="s">
        <v>91</v>
      </c>
      <c r="C38" s="301"/>
      <c r="D38" s="305">
        <v>10</v>
      </c>
      <c r="E38" s="306"/>
    </row>
    <row r="39" spans="2:6" ht="18" customHeight="1">
      <c r="B39" s="300" t="s">
        <v>94</v>
      </c>
      <c r="C39" s="301"/>
      <c r="D39" s="305">
        <v>2</v>
      </c>
      <c r="E39" s="306"/>
    </row>
    <row r="40" spans="2:6" ht="19.8" customHeight="1">
      <c r="B40" s="300" t="s">
        <v>537</v>
      </c>
      <c r="C40" s="301"/>
      <c r="D40" s="308">
        <v>100670.25</v>
      </c>
      <c r="E40" s="308"/>
    </row>
    <row r="42" spans="2:6" s="71" customFormat="1" ht="19.5" customHeight="1">
      <c r="C42" s="274" t="s">
        <v>508</v>
      </c>
      <c r="D42" s="242"/>
      <c r="E42" s="275"/>
      <c r="F42" s="78"/>
    </row>
    <row r="43" spans="2:6" s="71" customFormat="1">
      <c r="C43" s="29"/>
      <c r="D43" s="29"/>
      <c r="E43" s="29"/>
      <c r="F43" s="78"/>
    </row>
  </sheetData>
  <mergeCells count="56">
    <mergeCell ref="B1:F1"/>
    <mergeCell ref="B40:C40"/>
    <mergeCell ref="D40:E40"/>
    <mergeCell ref="C15:D15"/>
    <mergeCell ref="D17:E17"/>
    <mergeCell ref="D38:E38"/>
    <mergeCell ref="D39:E39"/>
    <mergeCell ref="D25:E25"/>
    <mergeCell ref="D27:E27"/>
    <mergeCell ref="D28:E28"/>
    <mergeCell ref="D29:E29"/>
    <mergeCell ref="D30:E30"/>
    <mergeCell ref="B25:C25"/>
    <mergeCell ref="B26:C26"/>
    <mergeCell ref="D19:E19"/>
    <mergeCell ref="D20:E20"/>
    <mergeCell ref="D22:E22"/>
    <mergeCell ref="D21:E21"/>
    <mergeCell ref="D24:E24"/>
    <mergeCell ref="B22:C22"/>
    <mergeCell ref="B38:C38"/>
    <mergeCell ref="D31:E31"/>
    <mergeCell ref="D26:E26"/>
    <mergeCell ref="D23:E23"/>
    <mergeCell ref="B24:C24"/>
    <mergeCell ref="B30:C30"/>
    <mergeCell ref="B31:C31"/>
    <mergeCell ref="B39:C39"/>
    <mergeCell ref="D32:E32"/>
    <mergeCell ref="D33:E33"/>
    <mergeCell ref="D34:E34"/>
    <mergeCell ref="D35:E35"/>
    <mergeCell ref="D36:E36"/>
    <mergeCell ref="B36:C36"/>
    <mergeCell ref="B37:C37"/>
    <mergeCell ref="D37:E37"/>
    <mergeCell ref="B32:C32"/>
    <mergeCell ref="B33:C33"/>
    <mergeCell ref="B34:C34"/>
    <mergeCell ref="B35:C35"/>
    <mergeCell ref="E4:E5"/>
    <mergeCell ref="B12:E12"/>
    <mergeCell ref="B13:E13"/>
    <mergeCell ref="C42:E42"/>
    <mergeCell ref="A1:A12"/>
    <mergeCell ref="B2:F2"/>
    <mergeCell ref="B27:C27"/>
    <mergeCell ref="B28:C28"/>
    <mergeCell ref="B29:C29"/>
    <mergeCell ref="B17:C17"/>
    <mergeCell ref="B18:C18"/>
    <mergeCell ref="B19:C19"/>
    <mergeCell ref="B20:C20"/>
    <mergeCell ref="B21:C21"/>
    <mergeCell ref="B23:C23"/>
    <mergeCell ref="D18:E18"/>
  </mergeCells>
  <pageMargins left="0.7" right="0.7" top="0.75" bottom="0.75" header="0.3" footer="0.3"/>
  <pageSetup paperSize="9" scale="4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31"/>
  <sheetViews>
    <sheetView zoomScale="90" zoomScaleNormal="90" workbookViewId="0">
      <selection activeCell="G11" sqref="G11"/>
    </sheetView>
  </sheetViews>
  <sheetFormatPr defaultColWidth="8.88671875" defaultRowHeight="13.2"/>
  <cols>
    <col min="1" max="1" width="2.44140625" style="106" customWidth="1"/>
    <col min="2" max="2" width="4.6640625" style="17" bestFit="1" customWidth="1"/>
    <col min="3" max="3" width="63.88671875" style="106" bestFit="1" customWidth="1"/>
    <col min="4" max="4" width="35.5546875" style="106" customWidth="1"/>
    <col min="5" max="5" width="19" style="106" customWidth="1"/>
    <col min="6" max="6" width="16" style="106" bestFit="1" customWidth="1"/>
    <col min="7" max="234" width="8.88671875" style="106"/>
    <col min="235" max="235" width="2.44140625" style="106" customWidth="1"/>
    <col min="236" max="236" width="5.33203125" style="106" customWidth="1"/>
    <col min="237" max="237" width="57.109375" style="106" customWidth="1"/>
    <col min="238" max="238" width="52.33203125" style="106" customWidth="1"/>
    <col min="239" max="239" width="47" style="106" customWidth="1"/>
    <col min="240" max="240" width="38.109375" style="106" customWidth="1"/>
    <col min="241" max="241" width="23.88671875" style="106" customWidth="1"/>
    <col min="242" max="242" width="14.44140625" style="106" customWidth="1"/>
    <col min="243" max="243" width="12.6640625" style="106" customWidth="1"/>
    <col min="244" max="244" width="17.109375" style="106" customWidth="1"/>
    <col min="245" max="245" width="23.6640625" style="106" bestFit="1" customWidth="1"/>
    <col min="246" max="246" width="11.44140625" style="106" bestFit="1" customWidth="1"/>
    <col min="247" max="490" width="8.88671875" style="106"/>
    <col min="491" max="491" width="2.44140625" style="106" customWidth="1"/>
    <col min="492" max="492" width="5.33203125" style="106" customWidth="1"/>
    <col min="493" max="493" width="57.109375" style="106" customWidth="1"/>
    <col min="494" max="494" width="52.33203125" style="106" customWidth="1"/>
    <col min="495" max="495" width="47" style="106" customWidth="1"/>
    <col min="496" max="496" width="38.109375" style="106" customWidth="1"/>
    <col min="497" max="497" width="23.88671875" style="106" customWidth="1"/>
    <col min="498" max="498" width="14.44140625" style="106" customWidth="1"/>
    <col min="499" max="499" width="12.6640625" style="106" customWidth="1"/>
    <col min="500" max="500" width="17.109375" style="106" customWidth="1"/>
    <col min="501" max="501" width="23.6640625" style="106" bestFit="1" customWidth="1"/>
    <col min="502" max="502" width="11.44140625" style="106" bestFit="1" customWidth="1"/>
    <col min="503" max="746" width="8.88671875" style="106"/>
    <col min="747" max="747" width="2.44140625" style="106" customWidth="1"/>
    <col min="748" max="748" width="5.33203125" style="106" customWidth="1"/>
    <col min="749" max="749" width="57.109375" style="106" customWidth="1"/>
    <col min="750" max="750" width="52.33203125" style="106" customWidth="1"/>
    <col min="751" max="751" width="47" style="106" customWidth="1"/>
    <col min="752" max="752" width="38.109375" style="106" customWidth="1"/>
    <col min="753" max="753" width="23.88671875" style="106" customWidth="1"/>
    <col min="754" max="754" width="14.44140625" style="106" customWidth="1"/>
    <col min="755" max="755" width="12.6640625" style="106" customWidth="1"/>
    <col min="756" max="756" width="17.109375" style="106" customWidth="1"/>
    <col min="757" max="757" width="23.6640625" style="106" bestFit="1" customWidth="1"/>
    <col min="758" max="758" width="11.44140625" style="106" bestFit="1" customWidth="1"/>
    <col min="759" max="1002" width="8.88671875" style="106"/>
    <col min="1003" max="1003" width="2.44140625" style="106" customWidth="1"/>
    <col min="1004" max="1004" width="5.33203125" style="106" customWidth="1"/>
    <col min="1005" max="1005" width="57.109375" style="106" customWidth="1"/>
    <col min="1006" max="1006" width="52.33203125" style="106" customWidth="1"/>
    <col min="1007" max="1007" width="47" style="106" customWidth="1"/>
    <col min="1008" max="1008" width="38.109375" style="106" customWidth="1"/>
    <col min="1009" max="1009" width="23.88671875" style="106" customWidth="1"/>
    <col min="1010" max="1010" width="14.44140625" style="106" customWidth="1"/>
    <col min="1011" max="1011" width="12.6640625" style="106" customWidth="1"/>
    <col min="1012" max="1012" width="17.109375" style="106" customWidth="1"/>
    <col min="1013" max="1013" width="23.6640625" style="106" bestFit="1" customWidth="1"/>
    <col min="1014" max="1014" width="11.44140625" style="106" bestFit="1" customWidth="1"/>
    <col min="1015" max="1258" width="8.88671875" style="106"/>
    <col min="1259" max="1259" width="2.44140625" style="106" customWidth="1"/>
    <col min="1260" max="1260" width="5.33203125" style="106" customWidth="1"/>
    <col min="1261" max="1261" width="57.109375" style="106" customWidth="1"/>
    <col min="1262" max="1262" width="52.33203125" style="106" customWidth="1"/>
    <col min="1263" max="1263" width="47" style="106" customWidth="1"/>
    <col min="1264" max="1264" width="38.109375" style="106" customWidth="1"/>
    <col min="1265" max="1265" width="23.88671875" style="106" customWidth="1"/>
    <col min="1266" max="1266" width="14.44140625" style="106" customWidth="1"/>
    <col min="1267" max="1267" width="12.6640625" style="106" customWidth="1"/>
    <col min="1268" max="1268" width="17.109375" style="106" customWidth="1"/>
    <col min="1269" max="1269" width="23.6640625" style="106" bestFit="1" customWidth="1"/>
    <col min="1270" max="1270" width="11.44140625" style="106" bestFit="1" customWidth="1"/>
    <col min="1271" max="1514" width="8.88671875" style="106"/>
    <col min="1515" max="1515" width="2.44140625" style="106" customWidth="1"/>
    <col min="1516" max="1516" width="5.33203125" style="106" customWidth="1"/>
    <col min="1517" max="1517" width="57.109375" style="106" customWidth="1"/>
    <col min="1518" max="1518" width="52.33203125" style="106" customWidth="1"/>
    <col min="1519" max="1519" width="47" style="106" customWidth="1"/>
    <col min="1520" max="1520" width="38.109375" style="106" customWidth="1"/>
    <col min="1521" max="1521" width="23.88671875" style="106" customWidth="1"/>
    <col min="1522" max="1522" width="14.44140625" style="106" customWidth="1"/>
    <col min="1523" max="1523" width="12.6640625" style="106" customWidth="1"/>
    <col min="1524" max="1524" width="17.109375" style="106" customWidth="1"/>
    <col min="1525" max="1525" width="23.6640625" style="106" bestFit="1" customWidth="1"/>
    <col min="1526" max="1526" width="11.44140625" style="106" bestFit="1" customWidth="1"/>
    <col min="1527" max="1770" width="8.88671875" style="106"/>
    <col min="1771" max="1771" width="2.44140625" style="106" customWidth="1"/>
    <col min="1772" max="1772" width="5.33203125" style="106" customWidth="1"/>
    <col min="1773" max="1773" width="57.109375" style="106" customWidth="1"/>
    <col min="1774" max="1774" width="52.33203125" style="106" customWidth="1"/>
    <col min="1775" max="1775" width="47" style="106" customWidth="1"/>
    <col min="1776" max="1776" width="38.109375" style="106" customWidth="1"/>
    <col min="1777" max="1777" width="23.88671875" style="106" customWidth="1"/>
    <col min="1778" max="1778" width="14.44140625" style="106" customWidth="1"/>
    <col min="1779" max="1779" width="12.6640625" style="106" customWidth="1"/>
    <col min="1780" max="1780" width="17.109375" style="106" customWidth="1"/>
    <col min="1781" max="1781" width="23.6640625" style="106" bestFit="1" customWidth="1"/>
    <col min="1782" max="1782" width="11.44140625" style="106" bestFit="1" customWidth="1"/>
    <col min="1783" max="2026" width="8.88671875" style="106"/>
    <col min="2027" max="2027" width="2.44140625" style="106" customWidth="1"/>
    <col min="2028" max="2028" width="5.33203125" style="106" customWidth="1"/>
    <col min="2029" max="2029" width="57.109375" style="106" customWidth="1"/>
    <col min="2030" max="2030" width="52.33203125" style="106" customWidth="1"/>
    <col min="2031" max="2031" width="47" style="106" customWidth="1"/>
    <col min="2032" max="2032" width="38.109375" style="106" customWidth="1"/>
    <col min="2033" max="2033" width="23.88671875" style="106" customWidth="1"/>
    <col min="2034" max="2034" width="14.44140625" style="106" customWidth="1"/>
    <col min="2035" max="2035" width="12.6640625" style="106" customWidth="1"/>
    <col min="2036" max="2036" width="17.109375" style="106" customWidth="1"/>
    <col min="2037" max="2037" width="23.6640625" style="106" bestFit="1" customWidth="1"/>
    <col min="2038" max="2038" width="11.44140625" style="106" bestFit="1" customWidth="1"/>
    <col min="2039" max="2282" width="8.88671875" style="106"/>
    <col min="2283" max="2283" width="2.44140625" style="106" customWidth="1"/>
    <col min="2284" max="2284" width="5.33203125" style="106" customWidth="1"/>
    <col min="2285" max="2285" width="57.109375" style="106" customWidth="1"/>
    <col min="2286" max="2286" width="52.33203125" style="106" customWidth="1"/>
    <col min="2287" max="2287" width="47" style="106" customWidth="1"/>
    <col min="2288" max="2288" width="38.109375" style="106" customWidth="1"/>
    <col min="2289" max="2289" width="23.88671875" style="106" customWidth="1"/>
    <col min="2290" max="2290" width="14.44140625" style="106" customWidth="1"/>
    <col min="2291" max="2291" width="12.6640625" style="106" customWidth="1"/>
    <col min="2292" max="2292" width="17.109375" style="106" customWidth="1"/>
    <col min="2293" max="2293" width="23.6640625" style="106" bestFit="1" customWidth="1"/>
    <col min="2294" max="2294" width="11.44140625" style="106" bestFit="1" customWidth="1"/>
    <col min="2295" max="2538" width="8.88671875" style="106"/>
    <col min="2539" max="2539" width="2.44140625" style="106" customWidth="1"/>
    <col min="2540" max="2540" width="5.33203125" style="106" customWidth="1"/>
    <col min="2541" max="2541" width="57.109375" style="106" customWidth="1"/>
    <col min="2542" max="2542" width="52.33203125" style="106" customWidth="1"/>
    <col min="2543" max="2543" width="47" style="106" customWidth="1"/>
    <col min="2544" max="2544" width="38.109375" style="106" customWidth="1"/>
    <col min="2545" max="2545" width="23.88671875" style="106" customWidth="1"/>
    <col min="2546" max="2546" width="14.44140625" style="106" customWidth="1"/>
    <col min="2547" max="2547" width="12.6640625" style="106" customWidth="1"/>
    <col min="2548" max="2548" width="17.109375" style="106" customWidth="1"/>
    <col min="2549" max="2549" width="23.6640625" style="106" bestFit="1" customWidth="1"/>
    <col min="2550" max="2550" width="11.44140625" style="106" bestFit="1" customWidth="1"/>
    <col min="2551" max="2794" width="8.88671875" style="106"/>
    <col min="2795" max="2795" width="2.44140625" style="106" customWidth="1"/>
    <col min="2796" max="2796" width="5.33203125" style="106" customWidth="1"/>
    <col min="2797" max="2797" width="57.109375" style="106" customWidth="1"/>
    <col min="2798" max="2798" width="52.33203125" style="106" customWidth="1"/>
    <col min="2799" max="2799" width="47" style="106" customWidth="1"/>
    <col min="2800" max="2800" width="38.109375" style="106" customWidth="1"/>
    <col min="2801" max="2801" width="23.88671875" style="106" customWidth="1"/>
    <col min="2802" max="2802" width="14.44140625" style="106" customWidth="1"/>
    <col min="2803" max="2803" width="12.6640625" style="106" customWidth="1"/>
    <col min="2804" max="2804" width="17.109375" style="106" customWidth="1"/>
    <col min="2805" max="2805" width="23.6640625" style="106" bestFit="1" customWidth="1"/>
    <col min="2806" max="2806" width="11.44140625" style="106" bestFit="1" customWidth="1"/>
    <col min="2807" max="3050" width="8.88671875" style="106"/>
    <col min="3051" max="3051" width="2.44140625" style="106" customWidth="1"/>
    <col min="3052" max="3052" width="5.33203125" style="106" customWidth="1"/>
    <col min="3053" max="3053" width="57.109375" style="106" customWidth="1"/>
    <col min="3054" max="3054" width="52.33203125" style="106" customWidth="1"/>
    <col min="3055" max="3055" width="47" style="106" customWidth="1"/>
    <col min="3056" max="3056" width="38.109375" style="106" customWidth="1"/>
    <col min="3057" max="3057" width="23.88671875" style="106" customWidth="1"/>
    <col min="3058" max="3058" width="14.44140625" style="106" customWidth="1"/>
    <col min="3059" max="3059" width="12.6640625" style="106" customWidth="1"/>
    <col min="3060" max="3060" width="17.109375" style="106" customWidth="1"/>
    <col min="3061" max="3061" width="23.6640625" style="106" bestFit="1" customWidth="1"/>
    <col min="3062" max="3062" width="11.44140625" style="106" bestFit="1" customWidth="1"/>
    <col min="3063" max="3306" width="8.88671875" style="106"/>
    <col min="3307" max="3307" width="2.44140625" style="106" customWidth="1"/>
    <col min="3308" max="3308" width="5.33203125" style="106" customWidth="1"/>
    <col min="3309" max="3309" width="57.109375" style="106" customWidth="1"/>
    <col min="3310" max="3310" width="52.33203125" style="106" customWidth="1"/>
    <col min="3311" max="3311" width="47" style="106" customWidth="1"/>
    <col min="3312" max="3312" width="38.109375" style="106" customWidth="1"/>
    <col min="3313" max="3313" width="23.88671875" style="106" customWidth="1"/>
    <col min="3314" max="3314" width="14.44140625" style="106" customWidth="1"/>
    <col min="3315" max="3315" width="12.6640625" style="106" customWidth="1"/>
    <col min="3316" max="3316" width="17.109375" style="106" customWidth="1"/>
    <col min="3317" max="3317" width="23.6640625" style="106" bestFit="1" customWidth="1"/>
    <col min="3318" max="3318" width="11.44140625" style="106" bestFit="1" customWidth="1"/>
    <col min="3319" max="3562" width="8.88671875" style="106"/>
    <col min="3563" max="3563" width="2.44140625" style="106" customWidth="1"/>
    <col min="3564" max="3564" width="5.33203125" style="106" customWidth="1"/>
    <col min="3565" max="3565" width="57.109375" style="106" customWidth="1"/>
    <col min="3566" max="3566" width="52.33203125" style="106" customWidth="1"/>
    <col min="3567" max="3567" width="47" style="106" customWidth="1"/>
    <col min="3568" max="3568" width="38.109375" style="106" customWidth="1"/>
    <col min="3569" max="3569" width="23.88671875" style="106" customWidth="1"/>
    <col min="3570" max="3570" width="14.44140625" style="106" customWidth="1"/>
    <col min="3571" max="3571" width="12.6640625" style="106" customWidth="1"/>
    <col min="3572" max="3572" width="17.109375" style="106" customWidth="1"/>
    <col min="3573" max="3573" width="23.6640625" style="106" bestFit="1" customWidth="1"/>
    <col min="3574" max="3574" width="11.44140625" style="106" bestFit="1" customWidth="1"/>
    <col min="3575" max="3818" width="8.88671875" style="106"/>
    <col min="3819" max="3819" width="2.44140625" style="106" customWidth="1"/>
    <col min="3820" max="3820" width="5.33203125" style="106" customWidth="1"/>
    <col min="3821" max="3821" width="57.109375" style="106" customWidth="1"/>
    <col min="3822" max="3822" width="52.33203125" style="106" customWidth="1"/>
    <col min="3823" max="3823" width="47" style="106" customWidth="1"/>
    <col min="3824" max="3824" width="38.109375" style="106" customWidth="1"/>
    <col min="3825" max="3825" width="23.88671875" style="106" customWidth="1"/>
    <col min="3826" max="3826" width="14.44140625" style="106" customWidth="1"/>
    <col min="3827" max="3827" width="12.6640625" style="106" customWidth="1"/>
    <col min="3828" max="3828" width="17.109375" style="106" customWidth="1"/>
    <col min="3829" max="3829" width="23.6640625" style="106" bestFit="1" customWidth="1"/>
    <col min="3830" max="3830" width="11.44140625" style="106" bestFit="1" customWidth="1"/>
    <col min="3831" max="4074" width="8.88671875" style="106"/>
    <col min="4075" max="4075" width="2.44140625" style="106" customWidth="1"/>
    <col min="4076" max="4076" width="5.33203125" style="106" customWidth="1"/>
    <col min="4077" max="4077" width="57.109375" style="106" customWidth="1"/>
    <col min="4078" max="4078" width="52.33203125" style="106" customWidth="1"/>
    <col min="4079" max="4079" width="47" style="106" customWidth="1"/>
    <col min="4080" max="4080" width="38.109375" style="106" customWidth="1"/>
    <col min="4081" max="4081" width="23.88671875" style="106" customWidth="1"/>
    <col min="4082" max="4082" width="14.44140625" style="106" customWidth="1"/>
    <col min="4083" max="4083" width="12.6640625" style="106" customWidth="1"/>
    <col min="4084" max="4084" width="17.109375" style="106" customWidth="1"/>
    <col min="4085" max="4085" width="23.6640625" style="106" bestFit="1" customWidth="1"/>
    <col min="4086" max="4086" width="11.44140625" style="106" bestFit="1" customWidth="1"/>
    <col min="4087" max="4330" width="8.88671875" style="106"/>
    <col min="4331" max="4331" width="2.44140625" style="106" customWidth="1"/>
    <col min="4332" max="4332" width="5.33203125" style="106" customWidth="1"/>
    <col min="4333" max="4333" width="57.109375" style="106" customWidth="1"/>
    <col min="4334" max="4334" width="52.33203125" style="106" customWidth="1"/>
    <col min="4335" max="4335" width="47" style="106" customWidth="1"/>
    <col min="4336" max="4336" width="38.109375" style="106" customWidth="1"/>
    <col min="4337" max="4337" width="23.88671875" style="106" customWidth="1"/>
    <col min="4338" max="4338" width="14.44140625" style="106" customWidth="1"/>
    <col min="4339" max="4339" width="12.6640625" style="106" customWidth="1"/>
    <col min="4340" max="4340" width="17.109375" style="106" customWidth="1"/>
    <col min="4341" max="4341" width="23.6640625" style="106" bestFit="1" customWidth="1"/>
    <col min="4342" max="4342" width="11.44140625" style="106" bestFit="1" customWidth="1"/>
    <col min="4343" max="4586" width="8.88671875" style="106"/>
    <col min="4587" max="4587" width="2.44140625" style="106" customWidth="1"/>
    <col min="4588" max="4588" width="5.33203125" style="106" customWidth="1"/>
    <col min="4589" max="4589" width="57.109375" style="106" customWidth="1"/>
    <col min="4590" max="4590" width="52.33203125" style="106" customWidth="1"/>
    <col min="4591" max="4591" width="47" style="106" customWidth="1"/>
    <col min="4592" max="4592" width="38.109375" style="106" customWidth="1"/>
    <col min="4593" max="4593" width="23.88671875" style="106" customWidth="1"/>
    <col min="4594" max="4594" width="14.44140625" style="106" customWidth="1"/>
    <col min="4595" max="4595" width="12.6640625" style="106" customWidth="1"/>
    <col min="4596" max="4596" width="17.109375" style="106" customWidth="1"/>
    <col min="4597" max="4597" width="23.6640625" style="106" bestFit="1" customWidth="1"/>
    <col min="4598" max="4598" width="11.44140625" style="106" bestFit="1" customWidth="1"/>
    <col min="4599" max="4842" width="8.88671875" style="106"/>
    <col min="4843" max="4843" width="2.44140625" style="106" customWidth="1"/>
    <col min="4844" max="4844" width="5.33203125" style="106" customWidth="1"/>
    <col min="4845" max="4845" width="57.109375" style="106" customWidth="1"/>
    <col min="4846" max="4846" width="52.33203125" style="106" customWidth="1"/>
    <col min="4847" max="4847" width="47" style="106" customWidth="1"/>
    <col min="4848" max="4848" width="38.109375" style="106" customWidth="1"/>
    <col min="4849" max="4849" width="23.88671875" style="106" customWidth="1"/>
    <col min="4850" max="4850" width="14.44140625" style="106" customWidth="1"/>
    <col min="4851" max="4851" width="12.6640625" style="106" customWidth="1"/>
    <col min="4852" max="4852" width="17.109375" style="106" customWidth="1"/>
    <col min="4853" max="4853" width="23.6640625" style="106" bestFit="1" customWidth="1"/>
    <col min="4854" max="4854" width="11.44140625" style="106" bestFit="1" customWidth="1"/>
    <col min="4855" max="5098" width="8.88671875" style="106"/>
    <col min="5099" max="5099" width="2.44140625" style="106" customWidth="1"/>
    <col min="5100" max="5100" width="5.33203125" style="106" customWidth="1"/>
    <col min="5101" max="5101" width="57.109375" style="106" customWidth="1"/>
    <col min="5102" max="5102" width="52.33203125" style="106" customWidth="1"/>
    <col min="5103" max="5103" width="47" style="106" customWidth="1"/>
    <col min="5104" max="5104" width="38.109375" style="106" customWidth="1"/>
    <col min="5105" max="5105" width="23.88671875" style="106" customWidth="1"/>
    <col min="5106" max="5106" width="14.44140625" style="106" customWidth="1"/>
    <col min="5107" max="5107" width="12.6640625" style="106" customWidth="1"/>
    <col min="5108" max="5108" width="17.109375" style="106" customWidth="1"/>
    <col min="5109" max="5109" width="23.6640625" style="106" bestFit="1" customWidth="1"/>
    <col min="5110" max="5110" width="11.44140625" style="106" bestFit="1" customWidth="1"/>
    <col min="5111" max="5354" width="8.88671875" style="106"/>
    <col min="5355" max="5355" width="2.44140625" style="106" customWidth="1"/>
    <col min="5356" max="5356" width="5.33203125" style="106" customWidth="1"/>
    <col min="5357" max="5357" width="57.109375" style="106" customWidth="1"/>
    <col min="5358" max="5358" width="52.33203125" style="106" customWidth="1"/>
    <col min="5359" max="5359" width="47" style="106" customWidth="1"/>
    <col min="5360" max="5360" width="38.109375" style="106" customWidth="1"/>
    <col min="5361" max="5361" width="23.88671875" style="106" customWidth="1"/>
    <col min="5362" max="5362" width="14.44140625" style="106" customWidth="1"/>
    <col min="5363" max="5363" width="12.6640625" style="106" customWidth="1"/>
    <col min="5364" max="5364" width="17.109375" style="106" customWidth="1"/>
    <col min="5365" max="5365" width="23.6640625" style="106" bestFit="1" customWidth="1"/>
    <col min="5366" max="5366" width="11.44140625" style="106" bestFit="1" customWidth="1"/>
    <col min="5367" max="5610" width="8.88671875" style="106"/>
    <col min="5611" max="5611" width="2.44140625" style="106" customWidth="1"/>
    <col min="5612" max="5612" width="5.33203125" style="106" customWidth="1"/>
    <col min="5613" max="5613" width="57.109375" style="106" customWidth="1"/>
    <col min="5614" max="5614" width="52.33203125" style="106" customWidth="1"/>
    <col min="5615" max="5615" width="47" style="106" customWidth="1"/>
    <col min="5616" max="5616" width="38.109375" style="106" customWidth="1"/>
    <col min="5617" max="5617" width="23.88671875" style="106" customWidth="1"/>
    <col min="5618" max="5618" width="14.44140625" style="106" customWidth="1"/>
    <col min="5619" max="5619" width="12.6640625" style="106" customWidth="1"/>
    <col min="5620" max="5620" width="17.109375" style="106" customWidth="1"/>
    <col min="5621" max="5621" width="23.6640625" style="106" bestFit="1" customWidth="1"/>
    <col min="5622" max="5622" width="11.44140625" style="106" bestFit="1" customWidth="1"/>
    <col min="5623" max="5866" width="8.88671875" style="106"/>
    <col min="5867" max="5867" width="2.44140625" style="106" customWidth="1"/>
    <col min="5868" max="5868" width="5.33203125" style="106" customWidth="1"/>
    <col min="5869" max="5869" width="57.109375" style="106" customWidth="1"/>
    <col min="5870" max="5870" width="52.33203125" style="106" customWidth="1"/>
    <col min="5871" max="5871" width="47" style="106" customWidth="1"/>
    <col min="5872" max="5872" width="38.109375" style="106" customWidth="1"/>
    <col min="5873" max="5873" width="23.88671875" style="106" customWidth="1"/>
    <col min="5874" max="5874" width="14.44140625" style="106" customWidth="1"/>
    <col min="5875" max="5875" width="12.6640625" style="106" customWidth="1"/>
    <col min="5876" max="5876" width="17.109375" style="106" customWidth="1"/>
    <col min="5877" max="5877" width="23.6640625" style="106" bestFit="1" customWidth="1"/>
    <col min="5878" max="5878" width="11.44140625" style="106" bestFit="1" customWidth="1"/>
    <col min="5879" max="6122" width="8.88671875" style="106"/>
    <col min="6123" max="6123" width="2.44140625" style="106" customWidth="1"/>
    <col min="6124" max="6124" width="5.33203125" style="106" customWidth="1"/>
    <col min="6125" max="6125" width="57.109375" style="106" customWidth="1"/>
    <col min="6126" max="6126" width="52.33203125" style="106" customWidth="1"/>
    <col min="6127" max="6127" width="47" style="106" customWidth="1"/>
    <col min="6128" max="6128" width="38.109375" style="106" customWidth="1"/>
    <col min="6129" max="6129" width="23.88671875" style="106" customWidth="1"/>
    <col min="6130" max="6130" width="14.44140625" style="106" customWidth="1"/>
    <col min="6131" max="6131" width="12.6640625" style="106" customWidth="1"/>
    <col min="6132" max="6132" width="17.109375" style="106" customWidth="1"/>
    <col min="6133" max="6133" width="23.6640625" style="106" bestFit="1" customWidth="1"/>
    <col min="6134" max="6134" width="11.44140625" style="106" bestFit="1" customWidth="1"/>
    <col min="6135" max="6378" width="8.88671875" style="106"/>
    <col min="6379" max="6379" width="2.44140625" style="106" customWidth="1"/>
    <col min="6380" max="6380" width="5.33203125" style="106" customWidth="1"/>
    <col min="6381" max="6381" width="57.109375" style="106" customWidth="1"/>
    <col min="6382" max="6382" width="52.33203125" style="106" customWidth="1"/>
    <col min="6383" max="6383" width="47" style="106" customWidth="1"/>
    <col min="6384" max="6384" width="38.109375" style="106" customWidth="1"/>
    <col min="6385" max="6385" width="23.88671875" style="106" customWidth="1"/>
    <col min="6386" max="6386" width="14.44140625" style="106" customWidth="1"/>
    <col min="6387" max="6387" width="12.6640625" style="106" customWidth="1"/>
    <col min="6388" max="6388" width="17.109375" style="106" customWidth="1"/>
    <col min="6389" max="6389" width="23.6640625" style="106" bestFit="1" customWidth="1"/>
    <col min="6390" max="6390" width="11.44140625" style="106" bestFit="1" customWidth="1"/>
    <col min="6391" max="6634" width="8.88671875" style="106"/>
    <col min="6635" max="6635" width="2.44140625" style="106" customWidth="1"/>
    <col min="6636" max="6636" width="5.33203125" style="106" customWidth="1"/>
    <col min="6637" max="6637" width="57.109375" style="106" customWidth="1"/>
    <col min="6638" max="6638" width="52.33203125" style="106" customWidth="1"/>
    <col min="6639" max="6639" width="47" style="106" customWidth="1"/>
    <col min="6640" max="6640" width="38.109375" style="106" customWidth="1"/>
    <col min="6641" max="6641" width="23.88671875" style="106" customWidth="1"/>
    <col min="6642" max="6642" width="14.44140625" style="106" customWidth="1"/>
    <col min="6643" max="6643" width="12.6640625" style="106" customWidth="1"/>
    <col min="6644" max="6644" width="17.109375" style="106" customWidth="1"/>
    <col min="6645" max="6645" width="23.6640625" style="106" bestFit="1" customWidth="1"/>
    <col min="6646" max="6646" width="11.44140625" style="106" bestFit="1" customWidth="1"/>
    <col min="6647" max="6890" width="8.88671875" style="106"/>
    <col min="6891" max="6891" width="2.44140625" style="106" customWidth="1"/>
    <col min="6892" max="6892" width="5.33203125" style="106" customWidth="1"/>
    <col min="6893" max="6893" width="57.109375" style="106" customWidth="1"/>
    <col min="6894" max="6894" width="52.33203125" style="106" customWidth="1"/>
    <col min="6895" max="6895" width="47" style="106" customWidth="1"/>
    <col min="6896" max="6896" width="38.109375" style="106" customWidth="1"/>
    <col min="6897" max="6897" width="23.88671875" style="106" customWidth="1"/>
    <col min="6898" max="6898" width="14.44140625" style="106" customWidth="1"/>
    <col min="6899" max="6899" width="12.6640625" style="106" customWidth="1"/>
    <col min="6900" max="6900" width="17.109375" style="106" customWidth="1"/>
    <col min="6901" max="6901" width="23.6640625" style="106" bestFit="1" customWidth="1"/>
    <col min="6902" max="6902" width="11.44140625" style="106" bestFit="1" customWidth="1"/>
    <col min="6903" max="7146" width="8.88671875" style="106"/>
    <col min="7147" max="7147" width="2.44140625" style="106" customWidth="1"/>
    <col min="7148" max="7148" width="5.33203125" style="106" customWidth="1"/>
    <col min="7149" max="7149" width="57.109375" style="106" customWidth="1"/>
    <col min="7150" max="7150" width="52.33203125" style="106" customWidth="1"/>
    <col min="7151" max="7151" width="47" style="106" customWidth="1"/>
    <col min="7152" max="7152" width="38.109375" style="106" customWidth="1"/>
    <col min="7153" max="7153" width="23.88671875" style="106" customWidth="1"/>
    <col min="7154" max="7154" width="14.44140625" style="106" customWidth="1"/>
    <col min="7155" max="7155" width="12.6640625" style="106" customWidth="1"/>
    <col min="7156" max="7156" width="17.109375" style="106" customWidth="1"/>
    <col min="7157" max="7157" width="23.6640625" style="106" bestFit="1" customWidth="1"/>
    <col min="7158" max="7158" width="11.44140625" style="106" bestFit="1" customWidth="1"/>
    <col min="7159" max="7402" width="8.88671875" style="106"/>
    <col min="7403" max="7403" width="2.44140625" style="106" customWidth="1"/>
    <col min="7404" max="7404" width="5.33203125" style="106" customWidth="1"/>
    <col min="7405" max="7405" width="57.109375" style="106" customWidth="1"/>
    <col min="7406" max="7406" width="52.33203125" style="106" customWidth="1"/>
    <col min="7407" max="7407" width="47" style="106" customWidth="1"/>
    <col min="7408" max="7408" width="38.109375" style="106" customWidth="1"/>
    <col min="7409" max="7409" width="23.88671875" style="106" customWidth="1"/>
    <col min="7410" max="7410" width="14.44140625" style="106" customWidth="1"/>
    <col min="7411" max="7411" width="12.6640625" style="106" customWidth="1"/>
    <col min="7412" max="7412" width="17.109375" style="106" customWidth="1"/>
    <col min="7413" max="7413" width="23.6640625" style="106" bestFit="1" customWidth="1"/>
    <col min="7414" max="7414" width="11.44140625" style="106" bestFit="1" customWidth="1"/>
    <col min="7415" max="7658" width="8.88671875" style="106"/>
    <col min="7659" max="7659" width="2.44140625" style="106" customWidth="1"/>
    <col min="7660" max="7660" width="5.33203125" style="106" customWidth="1"/>
    <col min="7661" max="7661" width="57.109375" style="106" customWidth="1"/>
    <col min="7662" max="7662" width="52.33203125" style="106" customWidth="1"/>
    <col min="7663" max="7663" width="47" style="106" customWidth="1"/>
    <col min="7664" max="7664" width="38.109375" style="106" customWidth="1"/>
    <col min="7665" max="7665" width="23.88671875" style="106" customWidth="1"/>
    <col min="7666" max="7666" width="14.44140625" style="106" customWidth="1"/>
    <col min="7667" max="7667" width="12.6640625" style="106" customWidth="1"/>
    <col min="7668" max="7668" width="17.109375" style="106" customWidth="1"/>
    <col min="7669" max="7669" width="23.6640625" style="106" bestFit="1" customWidth="1"/>
    <col min="7670" max="7670" width="11.44140625" style="106" bestFit="1" customWidth="1"/>
    <col min="7671" max="7914" width="8.88671875" style="106"/>
    <col min="7915" max="7915" width="2.44140625" style="106" customWidth="1"/>
    <col min="7916" max="7916" width="5.33203125" style="106" customWidth="1"/>
    <col min="7917" max="7917" width="57.109375" style="106" customWidth="1"/>
    <col min="7918" max="7918" width="52.33203125" style="106" customWidth="1"/>
    <col min="7919" max="7919" width="47" style="106" customWidth="1"/>
    <col min="7920" max="7920" width="38.109375" style="106" customWidth="1"/>
    <col min="7921" max="7921" width="23.88671875" style="106" customWidth="1"/>
    <col min="7922" max="7922" width="14.44140625" style="106" customWidth="1"/>
    <col min="7923" max="7923" width="12.6640625" style="106" customWidth="1"/>
    <col min="7924" max="7924" width="17.109375" style="106" customWidth="1"/>
    <col min="7925" max="7925" width="23.6640625" style="106" bestFit="1" customWidth="1"/>
    <col min="7926" max="7926" width="11.44140625" style="106" bestFit="1" customWidth="1"/>
    <col min="7927" max="8170" width="8.88671875" style="106"/>
    <col min="8171" max="8171" width="2.44140625" style="106" customWidth="1"/>
    <col min="8172" max="8172" width="5.33203125" style="106" customWidth="1"/>
    <col min="8173" max="8173" width="57.109375" style="106" customWidth="1"/>
    <col min="8174" max="8174" width="52.33203125" style="106" customWidth="1"/>
    <col min="8175" max="8175" width="47" style="106" customWidth="1"/>
    <col min="8176" max="8176" width="38.109375" style="106" customWidth="1"/>
    <col min="8177" max="8177" width="23.88671875" style="106" customWidth="1"/>
    <col min="8178" max="8178" width="14.44140625" style="106" customWidth="1"/>
    <col min="8179" max="8179" width="12.6640625" style="106" customWidth="1"/>
    <col min="8180" max="8180" width="17.109375" style="106" customWidth="1"/>
    <col min="8181" max="8181" width="23.6640625" style="106" bestFit="1" customWidth="1"/>
    <col min="8182" max="8182" width="11.44140625" style="106" bestFit="1" customWidth="1"/>
    <col min="8183" max="8426" width="8.88671875" style="106"/>
    <col min="8427" max="8427" width="2.44140625" style="106" customWidth="1"/>
    <col min="8428" max="8428" width="5.33203125" style="106" customWidth="1"/>
    <col min="8429" max="8429" width="57.109375" style="106" customWidth="1"/>
    <col min="8430" max="8430" width="52.33203125" style="106" customWidth="1"/>
    <col min="8431" max="8431" width="47" style="106" customWidth="1"/>
    <col min="8432" max="8432" width="38.109375" style="106" customWidth="1"/>
    <col min="8433" max="8433" width="23.88671875" style="106" customWidth="1"/>
    <col min="8434" max="8434" width="14.44140625" style="106" customWidth="1"/>
    <col min="8435" max="8435" width="12.6640625" style="106" customWidth="1"/>
    <col min="8436" max="8436" width="17.109375" style="106" customWidth="1"/>
    <col min="8437" max="8437" width="23.6640625" style="106" bestFit="1" customWidth="1"/>
    <col min="8438" max="8438" width="11.44140625" style="106" bestFit="1" customWidth="1"/>
    <col min="8439" max="8682" width="8.88671875" style="106"/>
    <col min="8683" max="8683" width="2.44140625" style="106" customWidth="1"/>
    <col min="8684" max="8684" width="5.33203125" style="106" customWidth="1"/>
    <col min="8685" max="8685" width="57.109375" style="106" customWidth="1"/>
    <col min="8686" max="8686" width="52.33203125" style="106" customWidth="1"/>
    <col min="8687" max="8687" width="47" style="106" customWidth="1"/>
    <col min="8688" max="8688" width="38.109375" style="106" customWidth="1"/>
    <col min="8689" max="8689" width="23.88671875" style="106" customWidth="1"/>
    <col min="8690" max="8690" width="14.44140625" style="106" customWidth="1"/>
    <col min="8691" max="8691" width="12.6640625" style="106" customWidth="1"/>
    <col min="8692" max="8692" width="17.109375" style="106" customWidth="1"/>
    <col min="8693" max="8693" width="23.6640625" style="106" bestFit="1" customWidth="1"/>
    <col min="8694" max="8694" width="11.44140625" style="106" bestFit="1" customWidth="1"/>
    <col min="8695" max="8938" width="8.88671875" style="106"/>
    <col min="8939" max="8939" width="2.44140625" style="106" customWidth="1"/>
    <col min="8940" max="8940" width="5.33203125" style="106" customWidth="1"/>
    <col min="8941" max="8941" width="57.109375" style="106" customWidth="1"/>
    <col min="8942" max="8942" width="52.33203125" style="106" customWidth="1"/>
    <col min="8943" max="8943" width="47" style="106" customWidth="1"/>
    <col min="8944" max="8944" width="38.109375" style="106" customWidth="1"/>
    <col min="8945" max="8945" width="23.88671875" style="106" customWidth="1"/>
    <col min="8946" max="8946" width="14.44140625" style="106" customWidth="1"/>
    <col min="8947" max="8947" width="12.6640625" style="106" customWidth="1"/>
    <col min="8948" max="8948" width="17.109375" style="106" customWidth="1"/>
    <col min="8949" max="8949" width="23.6640625" style="106" bestFit="1" customWidth="1"/>
    <col min="8950" max="8950" width="11.44140625" style="106" bestFit="1" customWidth="1"/>
    <col min="8951" max="9194" width="8.88671875" style="106"/>
    <col min="9195" max="9195" width="2.44140625" style="106" customWidth="1"/>
    <col min="9196" max="9196" width="5.33203125" style="106" customWidth="1"/>
    <col min="9197" max="9197" width="57.109375" style="106" customWidth="1"/>
    <col min="9198" max="9198" width="52.33203125" style="106" customWidth="1"/>
    <col min="9199" max="9199" width="47" style="106" customWidth="1"/>
    <col min="9200" max="9200" width="38.109375" style="106" customWidth="1"/>
    <col min="9201" max="9201" width="23.88671875" style="106" customWidth="1"/>
    <col min="9202" max="9202" width="14.44140625" style="106" customWidth="1"/>
    <col min="9203" max="9203" width="12.6640625" style="106" customWidth="1"/>
    <col min="9204" max="9204" width="17.109375" style="106" customWidth="1"/>
    <col min="9205" max="9205" width="23.6640625" style="106" bestFit="1" customWidth="1"/>
    <col min="9206" max="9206" width="11.44140625" style="106" bestFit="1" customWidth="1"/>
    <col min="9207" max="9450" width="8.88671875" style="106"/>
    <col min="9451" max="9451" width="2.44140625" style="106" customWidth="1"/>
    <col min="9452" max="9452" width="5.33203125" style="106" customWidth="1"/>
    <col min="9453" max="9453" width="57.109375" style="106" customWidth="1"/>
    <col min="9454" max="9454" width="52.33203125" style="106" customWidth="1"/>
    <col min="9455" max="9455" width="47" style="106" customWidth="1"/>
    <col min="9456" max="9456" width="38.109375" style="106" customWidth="1"/>
    <col min="9457" max="9457" width="23.88671875" style="106" customWidth="1"/>
    <col min="9458" max="9458" width="14.44140625" style="106" customWidth="1"/>
    <col min="9459" max="9459" width="12.6640625" style="106" customWidth="1"/>
    <col min="9460" max="9460" width="17.109375" style="106" customWidth="1"/>
    <col min="9461" max="9461" width="23.6640625" style="106" bestFit="1" customWidth="1"/>
    <col min="9462" max="9462" width="11.44140625" style="106" bestFit="1" customWidth="1"/>
    <col min="9463" max="9706" width="8.88671875" style="106"/>
    <col min="9707" max="9707" width="2.44140625" style="106" customWidth="1"/>
    <col min="9708" max="9708" width="5.33203125" style="106" customWidth="1"/>
    <col min="9709" max="9709" width="57.109375" style="106" customWidth="1"/>
    <col min="9710" max="9710" width="52.33203125" style="106" customWidth="1"/>
    <col min="9711" max="9711" width="47" style="106" customWidth="1"/>
    <col min="9712" max="9712" width="38.109375" style="106" customWidth="1"/>
    <col min="9713" max="9713" width="23.88671875" style="106" customWidth="1"/>
    <col min="9714" max="9714" width="14.44140625" style="106" customWidth="1"/>
    <col min="9715" max="9715" width="12.6640625" style="106" customWidth="1"/>
    <col min="9716" max="9716" width="17.109375" style="106" customWidth="1"/>
    <col min="9717" max="9717" width="23.6640625" style="106" bestFit="1" customWidth="1"/>
    <col min="9718" max="9718" width="11.44140625" style="106" bestFit="1" customWidth="1"/>
    <col min="9719" max="9962" width="8.88671875" style="106"/>
    <col min="9963" max="9963" width="2.44140625" style="106" customWidth="1"/>
    <col min="9964" max="9964" width="5.33203125" style="106" customWidth="1"/>
    <col min="9965" max="9965" width="57.109375" style="106" customWidth="1"/>
    <col min="9966" max="9966" width="52.33203125" style="106" customWidth="1"/>
    <col min="9967" max="9967" width="47" style="106" customWidth="1"/>
    <col min="9968" max="9968" width="38.109375" style="106" customWidth="1"/>
    <col min="9969" max="9969" width="23.88671875" style="106" customWidth="1"/>
    <col min="9970" max="9970" width="14.44140625" style="106" customWidth="1"/>
    <col min="9971" max="9971" width="12.6640625" style="106" customWidth="1"/>
    <col min="9972" max="9972" width="17.109375" style="106" customWidth="1"/>
    <col min="9973" max="9973" width="23.6640625" style="106" bestFit="1" customWidth="1"/>
    <col min="9974" max="9974" width="11.44140625" style="106" bestFit="1" customWidth="1"/>
    <col min="9975" max="10218" width="8.88671875" style="106"/>
    <col min="10219" max="10219" width="2.44140625" style="106" customWidth="1"/>
    <col min="10220" max="10220" width="5.33203125" style="106" customWidth="1"/>
    <col min="10221" max="10221" width="57.109375" style="106" customWidth="1"/>
    <col min="10222" max="10222" width="52.33203125" style="106" customWidth="1"/>
    <col min="10223" max="10223" width="47" style="106" customWidth="1"/>
    <col min="10224" max="10224" width="38.109375" style="106" customWidth="1"/>
    <col min="10225" max="10225" width="23.88671875" style="106" customWidth="1"/>
    <col min="10226" max="10226" width="14.44140625" style="106" customWidth="1"/>
    <col min="10227" max="10227" width="12.6640625" style="106" customWidth="1"/>
    <col min="10228" max="10228" width="17.109375" style="106" customWidth="1"/>
    <col min="10229" max="10229" width="23.6640625" style="106" bestFit="1" customWidth="1"/>
    <col min="10230" max="10230" width="11.44140625" style="106" bestFit="1" customWidth="1"/>
    <col min="10231" max="10474" width="8.88671875" style="106"/>
    <col min="10475" max="10475" width="2.44140625" style="106" customWidth="1"/>
    <col min="10476" max="10476" width="5.33203125" style="106" customWidth="1"/>
    <col min="10477" max="10477" width="57.109375" style="106" customWidth="1"/>
    <col min="10478" max="10478" width="52.33203125" style="106" customWidth="1"/>
    <col min="10479" max="10479" width="47" style="106" customWidth="1"/>
    <col min="10480" max="10480" width="38.109375" style="106" customWidth="1"/>
    <col min="10481" max="10481" width="23.88671875" style="106" customWidth="1"/>
    <col min="10482" max="10482" width="14.44140625" style="106" customWidth="1"/>
    <col min="10483" max="10483" width="12.6640625" style="106" customWidth="1"/>
    <col min="10484" max="10484" width="17.109375" style="106" customWidth="1"/>
    <col min="10485" max="10485" width="23.6640625" style="106" bestFit="1" customWidth="1"/>
    <col min="10486" max="10486" width="11.44140625" style="106" bestFit="1" customWidth="1"/>
    <col min="10487" max="10730" width="8.88671875" style="106"/>
    <col min="10731" max="10731" width="2.44140625" style="106" customWidth="1"/>
    <col min="10732" max="10732" width="5.33203125" style="106" customWidth="1"/>
    <col min="10733" max="10733" width="57.109375" style="106" customWidth="1"/>
    <col min="10734" max="10734" width="52.33203125" style="106" customWidth="1"/>
    <col min="10735" max="10735" width="47" style="106" customWidth="1"/>
    <col min="10736" max="10736" width="38.109375" style="106" customWidth="1"/>
    <col min="10737" max="10737" width="23.88671875" style="106" customWidth="1"/>
    <col min="10738" max="10738" width="14.44140625" style="106" customWidth="1"/>
    <col min="10739" max="10739" width="12.6640625" style="106" customWidth="1"/>
    <col min="10740" max="10740" width="17.109375" style="106" customWidth="1"/>
    <col min="10741" max="10741" width="23.6640625" style="106" bestFit="1" customWidth="1"/>
    <col min="10742" max="10742" width="11.44140625" style="106" bestFit="1" customWidth="1"/>
    <col min="10743" max="10986" width="8.88671875" style="106"/>
    <col min="10987" max="10987" width="2.44140625" style="106" customWidth="1"/>
    <col min="10988" max="10988" width="5.33203125" style="106" customWidth="1"/>
    <col min="10989" max="10989" width="57.109375" style="106" customWidth="1"/>
    <col min="10990" max="10990" width="52.33203125" style="106" customWidth="1"/>
    <col min="10991" max="10991" width="47" style="106" customWidth="1"/>
    <col min="10992" max="10992" width="38.109375" style="106" customWidth="1"/>
    <col min="10993" max="10993" width="23.88671875" style="106" customWidth="1"/>
    <col min="10994" max="10994" width="14.44140625" style="106" customWidth="1"/>
    <col min="10995" max="10995" width="12.6640625" style="106" customWidth="1"/>
    <col min="10996" max="10996" width="17.109375" style="106" customWidth="1"/>
    <col min="10997" max="10997" width="23.6640625" style="106" bestFit="1" customWidth="1"/>
    <col min="10998" max="10998" width="11.44140625" style="106" bestFit="1" customWidth="1"/>
    <col min="10999" max="11242" width="8.88671875" style="106"/>
    <col min="11243" max="11243" width="2.44140625" style="106" customWidth="1"/>
    <col min="11244" max="11244" width="5.33203125" style="106" customWidth="1"/>
    <col min="11245" max="11245" width="57.109375" style="106" customWidth="1"/>
    <col min="11246" max="11246" width="52.33203125" style="106" customWidth="1"/>
    <col min="11247" max="11247" width="47" style="106" customWidth="1"/>
    <col min="11248" max="11248" width="38.109375" style="106" customWidth="1"/>
    <col min="11249" max="11249" width="23.88671875" style="106" customWidth="1"/>
    <col min="11250" max="11250" width="14.44140625" style="106" customWidth="1"/>
    <col min="11251" max="11251" width="12.6640625" style="106" customWidth="1"/>
    <col min="11252" max="11252" width="17.109375" style="106" customWidth="1"/>
    <col min="11253" max="11253" width="23.6640625" style="106" bestFit="1" customWidth="1"/>
    <col min="11254" max="11254" width="11.44140625" style="106" bestFit="1" customWidth="1"/>
    <col min="11255" max="11498" width="8.88671875" style="106"/>
    <col min="11499" max="11499" width="2.44140625" style="106" customWidth="1"/>
    <col min="11500" max="11500" width="5.33203125" style="106" customWidth="1"/>
    <col min="11501" max="11501" width="57.109375" style="106" customWidth="1"/>
    <col min="11502" max="11502" width="52.33203125" style="106" customWidth="1"/>
    <col min="11503" max="11503" width="47" style="106" customWidth="1"/>
    <col min="11504" max="11504" width="38.109375" style="106" customWidth="1"/>
    <col min="11505" max="11505" width="23.88671875" style="106" customWidth="1"/>
    <col min="11506" max="11506" width="14.44140625" style="106" customWidth="1"/>
    <col min="11507" max="11507" width="12.6640625" style="106" customWidth="1"/>
    <col min="11508" max="11508" width="17.109375" style="106" customWidth="1"/>
    <col min="11509" max="11509" width="23.6640625" style="106" bestFit="1" customWidth="1"/>
    <col min="11510" max="11510" width="11.44140625" style="106" bestFit="1" customWidth="1"/>
    <col min="11511" max="11754" width="8.88671875" style="106"/>
    <col min="11755" max="11755" width="2.44140625" style="106" customWidth="1"/>
    <col min="11756" max="11756" width="5.33203125" style="106" customWidth="1"/>
    <col min="11757" max="11757" width="57.109375" style="106" customWidth="1"/>
    <col min="11758" max="11758" width="52.33203125" style="106" customWidth="1"/>
    <col min="11759" max="11759" width="47" style="106" customWidth="1"/>
    <col min="11760" max="11760" width="38.109375" style="106" customWidth="1"/>
    <col min="11761" max="11761" width="23.88671875" style="106" customWidth="1"/>
    <col min="11762" max="11762" width="14.44140625" style="106" customWidth="1"/>
    <col min="11763" max="11763" width="12.6640625" style="106" customWidth="1"/>
    <col min="11764" max="11764" width="17.109375" style="106" customWidth="1"/>
    <col min="11765" max="11765" width="23.6640625" style="106" bestFit="1" customWidth="1"/>
    <col min="11766" max="11766" width="11.44140625" style="106" bestFit="1" customWidth="1"/>
    <col min="11767" max="12010" width="8.88671875" style="106"/>
    <col min="12011" max="12011" width="2.44140625" style="106" customWidth="1"/>
    <col min="12012" max="12012" width="5.33203125" style="106" customWidth="1"/>
    <col min="12013" max="12013" width="57.109375" style="106" customWidth="1"/>
    <col min="12014" max="12014" width="52.33203125" style="106" customWidth="1"/>
    <col min="12015" max="12015" width="47" style="106" customWidth="1"/>
    <col min="12016" max="12016" width="38.109375" style="106" customWidth="1"/>
    <col min="12017" max="12017" width="23.88671875" style="106" customWidth="1"/>
    <col min="12018" max="12018" width="14.44140625" style="106" customWidth="1"/>
    <col min="12019" max="12019" width="12.6640625" style="106" customWidth="1"/>
    <col min="12020" max="12020" width="17.109375" style="106" customWidth="1"/>
    <col min="12021" max="12021" width="23.6640625" style="106" bestFit="1" customWidth="1"/>
    <col min="12022" max="12022" width="11.44140625" style="106" bestFit="1" customWidth="1"/>
    <col min="12023" max="12266" width="8.88671875" style="106"/>
    <col min="12267" max="12267" width="2.44140625" style="106" customWidth="1"/>
    <col min="12268" max="12268" width="5.33203125" style="106" customWidth="1"/>
    <col min="12269" max="12269" width="57.109375" style="106" customWidth="1"/>
    <col min="12270" max="12270" width="52.33203125" style="106" customWidth="1"/>
    <col min="12271" max="12271" width="47" style="106" customWidth="1"/>
    <col min="12272" max="12272" width="38.109375" style="106" customWidth="1"/>
    <col min="12273" max="12273" width="23.88671875" style="106" customWidth="1"/>
    <col min="12274" max="12274" width="14.44140625" style="106" customWidth="1"/>
    <col min="12275" max="12275" width="12.6640625" style="106" customWidth="1"/>
    <col min="12276" max="12276" width="17.109375" style="106" customWidth="1"/>
    <col min="12277" max="12277" width="23.6640625" style="106" bestFit="1" customWidth="1"/>
    <col min="12278" max="12278" width="11.44140625" style="106" bestFit="1" customWidth="1"/>
    <col min="12279" max="12522" width="8.88671875" style="106"/>
    <col min="12523" max="12523" width="2.44140625" style="106" customWidth="1"/>
    <col min="12524" max="12524" width="5.33203125" style="106" customWidth="1"/>
    <col min="12525" max="12525" width="57.109375" style="106" customWidth="1"/>
    <col min="12526" max="12526" width="52.33203125" style="106" customWidth="1"/>
    <col min="12527" max="12527" width="47" style="106" customWidth="1"/>
    <col min="12528" max="12528" width="38.109375" style="106" customWidth="1"/>
    <col min="12529" max="12529" width="23.88671875" style="106" customWidth="1"/>
    <col min="12530" max="12530" width="14.44140625" style="106" customWidth="1"/>
    <col min="12531" max="12531" width="12.6640625" style="106" customWidth="1"/>
    <col min="12532" max="12532" width="17.109375" style="106" customWidth="1"/>
    <col min="12533" max="12533" width="23.6640625" style="106" bestFit="1" customWidth="1"/>
    <col min="12534" max="12534" width="11.44140625" style="106" bestFit="1" customWidth="1"/>
    <col min="12535" max="12778" width="8.88671875" style="106"/>
    <col min="12779" max="12779" width="2.44140625" style="106" customWidth="1"/>
    <col min="12780" max="12780" width="5.33203125" style="106" customWidth="1"/>
    <col min="12781" max="12781" width="57.109375" style="106" customWidth="1"/>
    <col min="12782" max="12782" width="52.33203125" style="106" customWidth="1"/>
    <col min="12783" max="12783" width="47" style="106" customWidth="1"/>
    <col min="12784" max="12784" width="38.109375" style="106" customWidth="1"/>
    <col min="12785" max="12785" width="23.88671875" style="106" customWidth="1"/>
    <col min="12786" max="12786" width="14.44140625" style="106" customWidth="1"/>
    <col min="12787" max="12787" width="12.6640625" style="106" customWidth="1"/>
    <col min="12788" max="12788" width="17.109375" style="106" customWidth="1"/>
    <col min="12789" max="12789" width="23.6640625" style="106" bestFit="1" customWidth="1"/>
    <col min="12790" max="12790" width="11.44140625" style="106" bestFit="1" customWidth="1"/>
    <col min="12791" max="13034" width="8.88671875" style="106"/>
    <col min="13035" max="13035" width="2.44140625" style="106" customWidth="1"/>
    <col min="13036" max="13036" width="5.33203125" style="106" customWidth="1"/>
    <col min="13037" max="13037" width="57.109375" style="106" customWidth="1"/>
    <col min="13038" max="13038" width="52.33203125" style="106" customWidth="1"/>
    <col min="13039" max="13039" width="47" style="106" customWidth="1"/>
    <col min="13040" max="13040" width="38.109375" style="106" customWidth="1"/>
    <col min="13041" max="13041" width="23.88671875" style="106" customWidth="1"/>
    <col min="13042" max="13042" width="14.44140625" style="106" customWidth="1"/>
    <col min="13043" max="13043" width="12.6640625" style="106" customWidth="1"/>
    <col min="13044" max="13044" width="17.109375" style="106" customWidth="1"/>
    <col min="13045" max="13045" width="23.6640625" style="106" bestFit="1" customWidth="1"/>
    <col min="13046" max="13046" width="11.44140625" style="106" bestFit="1" customWidth="1"/>
    <col min="13047" max="13290" width="8.88671875" style="106"/>
    <col min="13291" max="13291" width="2.44140625" style="106" customWidth="1"/>
    <col min="13292" max="13292" width="5.33203125" style="106" customWidth="1"/>
    <col min="13293" max="13293" width="57.109375" style="106" customWidth="1"/>
    <col min="13294" max="13294" width="52.33203125" style="106" customWidth="1"/>
    <col min="13295" max="13295" width="47" style="106" customWidth="1"/>
    <col min="13296" max="13296" width="38.109375" style="106" customWidth="1"/>
    <col min="13297" max="13297" width="23.88671875" style="106" customWidth="1"/>
    <col min="13298" max="13298" width="14.44140625" style="106" customWidth="1"/>
    <col min="13299" max="13299" width="12.6640625" style="106" customWidth="1"/>
    <col min="13300" max="13300" width="17.109375" style="106" customWidth="1"/>
    <col min="13301" max="13301" width="23.6640625" style="106" bestFit="1" customWidth="1"/>
    <col min="13302" max="13302" width="11.44140625" style="106" bestFit="1" customWidth="1"/>
    <col min="13303" max="13546" width="8.88671875" style="106"/>
    <col min="13547" max="13547" width="2.44140625" style="106" customWidth="1"/>
    <col min="13548" max="13548" width="5.33203125" style="106" customWidth="1"/>
    <col min="13549" max="13549" width="57.109375" style="106" customWidth="1"/>
    <col min="13550" max="13550" width="52.33203125" style="106" customWidth="1"/>
    <col min="13551" max="13551" width="47" style="106" customWidth="1"/>
    <col min="13552" max="13552" width="38.109375" style="106" customWidth="1"/>
    <col min="13553" max="13553" width="23.88671875" style="106" customWidth="1"/>
    <col min="13554" max="13554" width="14.44140625" style="106" customWidth="1"/>
    <col min="13555" max="13555" width="12.6640625" style="106" customWidth="1"/>
    <col min="13556" max="13556" width="17.109375" style="106" customWidth="1"/>
    <col min="13557" max="13557" width="23.6640625" style="106" bestFit="1" customWidth="1"/>
    <col min="13558" max="13558" width="11.44140625" style="106" bestFit="1" customWidth="1"/>
    <col min="13559" max="13802" width="8.88671875" style="106"/>
    <col min="13803" max="13803" width="2.44140625" style="106" customWidth="1"/>
    <col min="13804" max="13804" width="5.33203125" style="106" customWidth="1"/>
    <col min="13805" max="13805" width="57.109375" style="106" customWidth="1"/>
    <col min="13806" max="13806" width="52.33203125" style="106" customWidth="1"/>
    <col min="13807" max="13807" width="47" style="106" customWidth="1"/>
    <col min="13808" max="13808" width="38.109375" style="106" customWidth="1"/>
    <col min="13809" max="13809" width="23.88671875" style="106" customWidth="1"/>
    <col min="13810" max="13810" width="14.44140625" style="106" customWidth="1"/>
    <col min="13811" max="13811" width="12.6640625" style="106" customWidth="1"/>
    <col min="13812" max="13812" width="17.109375" style="106" customWidth="1"/>
    <col min="13813" max="13813" width="23.6640625" style="106" bestFit="1" customWidth="1"/>
    <col min="13814" max="13814" width="11.44140625" style="106" bestFit="1" customWidth="1"/>
    <col min="13815" max="14058" width="8.88671875" style="106"/>
    <col min="14059" max="14059" width="2.44140625" style="106" customWidth="1"/>
    <col min="14060" max="14060" width="5.33203125" style="106" customWidth="1"/>
    <col min="14061" max="14061" width="57.109375" style="106" customWidth="1"/>
    <col min="14062" max="14062" width="52.33203125" style="106" customWidth="1"/>
    <col min="14063" max="14063" width="47" style="106" customWidth="1"/>
    <col min="14064" max="14064" width="38.109375" style="106" customWidth="1"/>
    <col min="14065" max="14065" width="23.88671875" style="106" customWidth="1"/>
    <col min="14066" max="14066" width="14.44140625" style="106" customWidth="1"/>
    <col min="14067" max="14067" width="12.6640625" style="106" customWidth="1"/>
    <col min="14068" max="14068" width="17.109375" style="106" customWidth="1"/>
    <col min="14069" max="14069" width="23.6640625" style="106" bestFit="1" customWidth="1"/>
    <col min="14070" max="14070" width="11.44140625" style="106" bestFit="1" customWidth="1"/>
    <col min="14071" max="14314" width="8.88671875" style="106"/>
    <col min="14315" max="14315" width="2.44140625" style="106" customWidth="1"/>
    <col min="14316" max="14316" width="5.33203125" style="106" customWidth="1"/>
    <col min="14317" max="14317" width="57.109375" style="106" customWidth="1"/>
    <col min="14318" max="14318" width="52.33203125" style="106" customWidth="1"/>
    <col min="14319" max="14319" width="47" style="106" customWidth="1"/>
    <col min="14320" max="14320" width="38.109375" style="106" customWidth="1"/>
    <col min="14321" max="14321" width="23.88671875" style="106" customWidth="1"/>
    <col min="14322" max="14322" width="14.44140625" style="106" customWidth="1"/>
    <col min="14323" max="14323" width="12.6640625" style="106" customWidth="1"/>
    <col min="14324" max="14324" width="17.109375" style="106" customWidth="1"/>
    <col min="14325" max="14325" width="23.6640625" style="106" bestFit="1" customWidth="1"/>
    <col min="14326" max="14326" width="11.44140625" style="106" bestFit="1" customWidth="1"/>
    <col min="14327" max="14570" width="8.88671875" style="106"/>
    <col min="14571" max="14571" width="2.44140625" style="106" customWidth="1"/>
    <col min="14572" max="14572" width="5.33203125" style="106" customWidth="1"/>
    <col min="14573" max="14573" width="57.109375" style="106" customWidth="1"/>
    <col min="14574" max="14574" width="52.33203125" style="106" customWidth="1"/>
    <col min="14575" max="14575" width="47" style="106" customWidth="1"/>
    <col min="14576" max="14576" width="38.109375" style="106" customWidth="1"/>
    <col min="14577" max="14577" width="23.88671875" style="106" customWidth="1"/>
    <col min="14578" max="14578" width="14.44140625" style="106" customWidth="1"/>
    <col min="14579" max="14579" width="12.6640625" style="106" customWidth="1"/>
    <col min="14580" max="14580" width="17.109375" style="106" customWidth="1"/>
    <col min="14581" max="14581" width="23.6640625" style="106" bestFit="1" customWidth="1"/>
    <col min="14582" max="14582" width="11.44140625" style="106" bestFit="1" customWidth="1"/>
    <col min="14583" max="14826" width="8.88671875" style="106"/>
    <col min="14827" max="14827" width="2.44140625" style="106" customWidth="1"/>
    <col min="14828" max="14828" width="5.33203125" style="106" customWidth="1"/>
    <col min="14829" max="14829" width="57.109375" style="106" customWidth="1"/>
    <col min="14830" max="14830" width="52.33203125" style="106" customWidth="1"/>
    <col min="14831" max="14831" width="47" style="106" customWidth="1"/>
    <col min="14832" max="14832" width="38.109375" style="106" customWidth="1"/>
    <col min="14833" max="14833" width="23.88671875" style="106" customWidth="1"/>
    <col min="14834" max="14834" width="14.44140625" style="106" customWidth="1"/>
    <col min="14835" max="14835" width="12.6640625" style="106" customWidth="1"/>
    <col min="14836" max="14836" width="17.109375" style="106" customWidth="1"/>
    <col min="14837" max="14837" width="23.6640625" style="106" bestFit="1" customWidth="1"/>
    <col min="14838" max="14838" width="11.44140625" style="106" bestFit="1" customWidth="1"/>
    <col min="14839" max="15082" width="8.88671875" style="106"/>
    <col min="15083" max="15083" width="2.44140625" style="106" customWidth="1"/>
    <col min="15084" max="15084" width="5.33203125" style="106" customWidth="1"/>
    <col min="15085" max="15085" width="57.109375" style="106" customWidth="1"/>
    <col min="15086" max="15086" width="52.33203125" style="106" customWidth="1"/>
    <col min="15087" max="15087" width="47" style="106" customWidth="1"/>
    <col min="15088" max="15088" width="38.109375" style="106" customWidth="1"/>
    <col min="15089" max="15089" width="23.88671875" style="106" customWidth="1"/>
    <col min="15090" max="15090" width="14.44140625" style="106" customWidth="1"/>
    <col min="15091" max="15091" width="12.6640625" style="106" customWidth="1"/>
    <col min="15092" max="15092" width="17.109375" style="106" customWidth="1"/>
    <col min="15093" max="15093" width="23.6640625" style="106" bestFit="1" customWidth="1"/>
    <col min="15094" max="15094" width="11.44140625" style="106" bestFit="1" customWidth="1"/>
    <col min="15095" max="15338" width="8.88671875" style="106"/>
    <col min="15339" max="15339" width="2.44140625" style="106" customWidth="1"/>
    <col min="15340" max="15340" width="5.33203125" style="106" customWidth="1"/>
    <col min="15341" max="15341" width="57.109375" style="106" customWidth="1"/>
    <col min="15342" max="15342" width="52.33203125" style="106" customWidth="1"/>
    <col min="15343" max="15343" width="47" style="106" customWidth="1"/>
    <col min="15344" max="15344" width="38.109375" style="106" customWidth="1"/>
    <col min="15345" max="15345" width="23.88671875" style="106" customWidth="1"/>
    <col min="15346" max="15346" width="14.44140625" style="106" customWidth="1"/>
    <col min="15347" max="15347" width="12.6640625" style="106" customWidth="1"/>
    <col min="15348" max="15348" width="17.109375" style="106" customWidth="1"/>
    <col min="15349" max="15349" width="23.6640625" style="106" bestFit="1" customWidth="1"/>
    <col min="15350" max="15350" width="11.44140625" style="106" bestFit="1" customWidth="1"/>
    <col min="15351" max="15594" width="8.88671875" style="106"/>
    <col min="15595" max="15595" width="2.44140625" style="106" customWidth="1"/>
    <col min="15596" max="15596" width="5.33203125" style="106" customWidth="1"/>
    <col min="15597" max="15597" width="57.109375" style="106" customWidth="1"/>
    <col min="15598" max="15598" width="52.33203125" style="106" customWidth="1"/>
    <col min="15599" max="15599" width="47" style="106" customWidth="1"/>
    <col min="15600" max="15600" width="38.109375" style="106" customWidth="1"/>
    <col min="15601" max="15601" width="23.88671875" style="106" customWidth="1"/>
    <col min="15602" max="15602" width="14.44140625" style="106" customWidth="1"/>
    <col min="15603" max="15603" width="12.6640625" style="106" customWidth="1"/>
    <col min="15604" max="15604" width="17.109375" style="106" customWidth="1"/>
    <col min="15605" max="15605" width="23.6640625" style="106" bestFit="1" customWidth="1"/>
    <col min="15606" max="15606" width="11.44140625" style="106" bestFit="1" customWidth="1"/>
    <col min="15607" max="15850" width="8.88671875" style="106"/>
    <col min="15851" max="15851" width="2.44140625" style="106" customWidth="1"/>
    <col min="15852" max="15852" width="5.33203125" style="106" customWidth="1"/>
    <col min="15853" max="15853" width="57.109375" style="106" customWidth="1"/>
    <col min="15854" max="15854" width="52.33203125" style="106" customWidth="1"/>
    <col min="15855" max="15855" width="47" style="106" customWidth="1"/>
    <col min="15856" max="15856" width="38.109375" style="106" customWidth="1"/>
    <col min="15857" max="15857" width="23.88671875" style="106" customWidth="1"/>
    <col min="15858" max="15858" width="14.44140625" style="106" customWidth="1"/>
    <col min="15859" max="15859" width="12.6640625" style="106" customWidth="1"/>
    <col min="15860" max="15860" width="17.109375" style="106" customWidth="1"/>
    <col min="15861" max="15861" width="23.6640625" style="106" bestFit="1" customWidth="1"/>
    <col min="15862" max="15862" width="11.44140625" style="106" bestFit="1" customWidth="1"/>
    <col min="15863" max="16106" width="8.88671875" style="106"/>
    <col min="16107" max="16107" width="2.44140625" style="106" customWidth="1"/>
    <col min="16108" max="16108" width="5.33203125" style="106" customWidth="1"/>
    <col min="16109" max="16109" width="57.109375" style="106" customWidth="1"/>
    <col min="16110" max="16110" width="52.33203125" style="106" customWidth="1"/>
    <col min="16111" max="16111" width="47" style="106" customWidth="1"/>
    <col min="16112" max="16112" width="38.109375" style="106" customWidth="1"/>
    <col min="16113" max="16113" width="23.88671875" style="106" customWidth="1"/>
    <col min="16114" max="16114" width="14.44140625" style="106" customWidth="1"/>
    <col min="16115" max="16115" width="12.6640625" style="106" customWidth="1"/>
    <col min="16116" max="16116" width="17.109375" style="106" customWidth="1"/>
    <col min="16117" max="16117" width="23.6640625" style="106" bestFit="1" customWidth="1"/>
    <col min="16118" max="16118" width="11.44140625" style="106" bestFit="1" customWidth="1"/>
    <col min="16119" max="16384" width="8.88671875" style="106"/>
  </cols>
  <sheetData>
    <row r="1" spans="1:11" ht="18" customHeight="1">
      <c r="A1" s="314"/>
      <c r="B1" s="319" t="s">
        <v>519</v>
      </c>
      <c r="C1" s="320"/>
      <c r="D1" s="320"/>
      <c r="E1" s="320"/>
      <c r="F1" s="321"/>
    </row>
    <row r="2" spans="1:11">
      <c r="A2" s="314"/>
      <c r="B2" s="315"/>
      <c r="C2" s="315"/>
      <c r="D2" s="314"/>
    </row>
    <row r="3" spans="1:11" ht="25.5" customHeight="1">
      <c r="A3" s="314"/>
      <c r="B3" s="156" t="s">
        <v>7</v>
      </c>
      <c r="C3" s="156" t="s">
        <v>23</v>
      </c>
      <c r="D3" s="233" t="s">
        <v>669</v>
      </c>
    </row>
    <row r="4" spans="1:11" ht="13.2" customHeight="1">
      <c r="A4" s="314"/>
      <c r="B4" s="316"/>
      <c r="C4" s="316"/>
      <c r="D4" s="317"/>
    </row>
    <row r="5" spans="1:11" s="107" customFormat="1">
      <c r="A5" s="314"/>
      <c r="B5" s="156" t="s">
        <v>10</v>
      </c>
      <c r="C5" s="157" t="s">
        <v>24</v>
      </c>
      <c r="D5" s="158">
        <f>SUM(D6:D7)</f>
        <v>119014474.48634289</v>
      </c>
      <c r="E5" s="205"/>
    </row>
    <row r="6" spans="1:11">
      <c r="A6" s="314"/>
      <c r="B6" s="18">
        <v>1</v>
      </c>
      <c r="C6" s="108" t="s">
        <v>171</v>
      </c>
      <c r="D6" s="109">
        <f>D60</f>
        <v>47762990.776916176</v>
      </c>
      <c r="E6" s="110"/>
    </row>
    <row r="7" spans="1:11">
      <c r="A7" s="314"/>
      <c r="B7" s="18">
        <v>2</v>
      </c>
      <c r="C7" s="111" t="s">
        <v>158</v>
      </c>
      <c r="D7" s="109">
        <f>D531</f>
        <v>71251483.709426716</v>
      </c>
    </row>
    <row r="8" spans="1:11">
      <c r="A8" s="314"/>
      <c r="B8" s="318"/>
      <c r="C8" s="318"/>
      <c r="D8" s="318"/>
    </row>
    <row r="9" spans="1:11">
      <c r="A9" s="314"/>
      <c r="B9" s="156" t="s">
        <v>25</v>
      </c>
      <c r="C9" s="159" t="s">
        <v>26</v>
      </c>
      <c r="D9" s="160">
        <f>SUM(D10:D14)</f>
        <v>3879480.2999999993</v>
      </c>
    </row>
    <row r="10" spans="1:11">
      <c r="A10" s="314"/>
      <c r="B10" s="18">
        <v>1</v>
      </c>
      <c r="C10" s="181" t="s">
        <v>546</v>
      </c>
      <c r="D10" s="182">
        <v>1640756.47</v>
      </c>
      <c r="E10" s="207"/>
    </row>
    <row r="11" spans="1:11">
      <c r="A11" s="314"/>
      <c r="B11" s="18">
        <v>2</v>
      </c>
      <c r="C11" s="181" t="s">
        <v>27</v>
      </c>
      <c r="D11" s="182">
        <v>465280.18</v>
      </c>
      <c r="E11" s="114"/>
      <c r="F11" s="115"/>
      <c r="G11" s="114"/>
      <c r="H11" s="114"/>
      <c r="I11" s="114"/>
      <c r="J11" s="114"/>
      <c r="K11" s="114"/>
    </row>
    <row r="12" spans="1:11">
      <c r="A12" s="314"/>
      <c r="B12" s="18">
        <v>3</v>
      </c>
      <c r="C12" s="116" t="s">
        <v>28</v>
      </c>
      <c r="D12" s="182">
        <v>1569627.32</v>
      </c>
    </row>
    <row r="13" spans="1:11">
      <c r="A13" s="314"/>
      <c r="B13" s="18">
        <v>4</v>
      </c>
      <c r="C13" s="116" t="s">
        <v>572</v>
      </c>
      <c r="D13" s="182">
        <v>141764.54999999999</v>
      </c>
    </row>
    <row r="14" spans="1:11">
      <c r="A14" s="314"/>
      <c r="B14" s="18">
        <v>5</v>
      </c>
      <c r="C14" s="116" t="s">
        <v>490</v>
      </c>
      <c r="D14" s="182">
        <v>62051.78</v>
      </c>
    </row>
    <row r="15" spans="1:11">
      <c r="A15" s="314"/>
      <c r="B15" s="318"/>
      <c r="C15" s="318"/>
      <c r="D15" s="318"/>
    </row>
    <row r="16" spans="1:11" s="107" customFormat="1">
      <c r="A16" s="314"/>
      <c r="B16" s="156" t="s">
        <v>29</v>
      </c>
      <c r="C16" s="159" t="s">
        <v>30</v>
      </c>
      <c r="D16" s="160">
        <f>SUM(D17:D18)</f>
        <v>1816532.35</v>
      </c>
    </row>
    <row r="17" spans="1:6">
      <c r="A17" s="314"/>
      <c r="B17" s="18">
        <v>1</v>
      </c>
      <c r="C17" s="112" t="s">
        <v>52</v>
      </c>
      <c r="D17" s="113">
        <v>480541.81</v>
      </c>
    </row>
    <row r="18" spans="1:6">
      <c r="A18" s="314"/>
      <c r="B18" s="18">
        <v>2</v>
      </c>
      <c r="C18" s="108" t="s">
        <v>31</v>
      </c>
      <c r="D18" s="113">
        <v>1335990.54</v>
      </c>
    </row>
    <row r="19" spans="1:6">
      <c r="A19" s="314"/>
      <c r="B19" s="315"/>
      <c r="C19" s="315"/>
      <c r="D19" s="315"/>
    </row>
    <row r="20" spans="1:6" s="107" customFormat="1">
      <c r="A20" s="314"/>
      <c r="B20" s="156" t="s">
        <v>32</v>
      </c>
      <c r="C20" s="159" t="s">
        <v>33</v>
      </c>
      <c r="D20" s="234">
        <v>40000</v>
      </c>
      <c r="E20" s="117"/>
    </row>
    <row r="21" spans="1:6">
      <c r="A21" s="314"/>
      <c r="B21" s="18">
        <v>1</v>
      </c>
      <c r="C21" s="116" t="s">
        <v>500</v>
      </c>
      <c r="D21" s="118">
        <v>40000</v>
      </c>
      <c r="E21" s="117"/>
    </row>
    <row r="22" spans="1:6">
      <c r="A22" s="314"/>
      <c r="B22" s="18">
        <v>2</v>
      </c>
      <c r="C22" s="116" t="s">
        <v>34</v>
      </c>
      <c r="D22" s="118">
        <v>10000</v>
      </c>
      <c r="E22" s="117"/>
    </row>
    <row r="23" spans="1:6">
      <c r="A23" s="314"/>
      <c r="B23" s="18">
        <v>3</v>
      </c>
      <c r="C23" s="116" t="s">
        <v>35</v>
      </c>
      <c r="D23" s="118">
        <v>40000</v>
      </c>
      <c r="E23" s="117"/>
    </row>
    <row r="24" spans="1:6">
      <c r="A24" s="314"/>
      <c r="B24" s="315"/>
      <c r="C24" s="315"/>
      <c r="D24" s="315"/>
    </row>
    <row r="25" spans="1:6" ht="39.6">
      <c r="A25" s="314"/>
      <c r="B25" s="151" t="s">
        <v>7</v>
      </c>
      <c r="C25" s="151" t="s">
        <v>36</v>
      </c>
      <c r="D25" s="150" t="s">
        <v>657</v>
      </c>
      <c r="E25" s="151" t="s">
        <v>106</v>
      </c>
      <c r="F25" s="151" t="s">
        <v>107</v>
      </c>
    </row>
    <row r="26" spans="1:6" ht="13.8">
      <c r="A26" s="314"/>
      <c r="B26" s="1">
        <v>1</v>
      </c>
      <c r="C26" s="2" t="s">
        <v>159</v>
      </c>
      <c r="D26" s="232">
        <v>3187143.8383436194</v>
      </c>
      <c r="E26" s="3">
        <v>0</v>
      </c>
      <c r="F26" s="4">
        <v>0</v>
      </c>
    </row>
    <row r="27" spans="1:6" ht="13.8">
      <c r="A27" s="314"/>
      <c r="B27" s="1">
        <f>SUM(B26+1)</f>
        <v>2</v>
      </c>
      <c r="C27" s="2" t="s">
        <v>160</v>
      </c>
      <c r="D27" s="232">
        <v>903890.77841927134</v>
      </c>
      <c r="E27" s="3">
        <v>0</v>
      </c>
      <c r="F27" s="4">
        <v>0</v>
      </c>
    </row>
    <row r="28" spans="1:6" ht="13.8">
      <c r="A28" s="314"/>
      <c r="B28" s="1">
        <f t="shared" ref="B28:B94" si="0">SUM(B27+1)</f>
        <v>3</v>
      </c>
      <c r="C28" s="5" t="s">
        <v>161</v>
      </c>
      <c r="D28" s="313">
        <v>1903324.4581591347</v>
      </c>
      <c r="E28" s="3">
        <v>2162.7399999999998</v>
      </c>
      <c r="F28" s="4">
        <v>1989</v>
      </c>
    </row>
    <row r="29" spans="1:6" ht="13.8">
      <c r="A29" s="314"/>
      <c r="B29" s="1">
        <f t="shared" si="0"/>
        <v>4</v>
      </c>
      <c r="C29" s="5" t="s">
        <v>162</v>
      </c>
      <c r="D29" s="313"/>
      <c r="E29" s="4">
        <v>1466.35</v>
      </c>
      <c r="F29" s="4">
        <v>1958</v>
      </c>
    </row>
    <row r="30" spans="1:6" ht="13.8">
      <c r="B30" s="1">
        <f t="shared" si="0"/>
        <v>5</v>
      </c>
      <c r="C30" s="5" t="s">
        <v>163</v>
      </c>
      <c r="D30" s="232">
        <v>787833.98765677877</v>
      </c>
      <c r="E30" s="3"/>
      <c r="F30" s="4"/>
    </row>
    <row r="31" spans="1:6" ht="13.8">
      <c r="B31" s="1">
        <f t="shared" si="0"/>
        <v>6</v>
      </c>
      <c r="C31" s="5" t="s">
        <v>164</v>
      </c>
      <c r="D31" s="232">
        <v>1143024.1263521134</v>
      </c>
      <c r="E31" s="3">
        <v>850</v>
      </c>
      <c r="F31" s="4">
        <v>2008</v>
      </c>
    </row>
    <row r="32" spans="1:6" ht="13.8">
      <c r="B32" s="1">
        <f t="shared" si="0"/>
        <v>7</v>
      </c>
      <c r="C32" s="5" t="s">
        <v>165</v>
      </c>
      <c r="D32" s="232">
        <v>82846.317605680524</v>
      </c>
      <c r="E32" s="3">
        <v>83.47</v>
      </c>
      <c r="F32" s="4">
        <v>2014</v>
      </c>
    </row>
    <row r="33" spans="2:6" ht="13.8">
      <c r="B33" s="1">
        <f t="shared" si="0"/>
        <v>8</v>
      </c>
      <c r="C33" s="5" t="s">
        <v>166</v>
      </c>
      <c r="D33" s="232">
        <v>99221.19317804763</v>
      </c>
      <c r="E33" s="3">
        <v>82.25</v>
      </c>
      <c r="F33" s="4">
        <v>2014</v>
      </c>
    </row>
    <row r="34" spans="2:6" ht="13.8">
      <c r="B34" s="1">
        <f t="shared" si="0"/>
        <v>9</v>
      </c>
      <c r="C34" s="5" t="s">
        <v>167</v>
      </c>
      <c r="D34" s="232">
        <v>4167934.8649545424</v>
      </c>
      <c r="E34" s="3">
        <v>2500</v>
      </c>
      <c r="F34" s="4">
        <v>0</v>
      </c>
    </row>
    <row r="35" spans="2:6" ht="13.8">
      <c r="B35" s="1">
        <f t="shared" si="0"/>
        <v>10</v>
      </c>
      <c r="C35" s="6" t="s">
        <v>168</v>
      </c>
      <c r="D35" s="232">
        <v>190643.97106642777</v>
      </c>
      <c r="E35" s="3">
        <v>0</v>
      </c>
      <c r="F35" s="4">
        <v>0</v>
      </c>
    </row>
    <row r="36" spans="2:6" ht="27.6">
      <c r="B36" s="1">
        <f t="shared" si="0"/>
        <v>11</v>
      </c>
      <c r="C36" s="7" t="s">
        <v>169</v>
      </c>
      <c r="D36" s="232">
        <v>308469.6423120313</v>
      </c>
      <c r="E36" s="8"/>
      <c r="F36" s="8"/>
    </row>
    <row r="37" spans="2:6" ht="13.8">
      <c r="B37" s="1">
        <f t="shared" si="0"/>
        <v>12</v>
      </c>
      <c r="C37" s="9" t="s">
        <v>170</v>
      </c>
      <c r="D37" s="232">
        <v>653120.19775698439</v>
      </c>
      <c r="E37" s="8"/>
      <c r="F37" s="8"/>
    </row>
    <row r="38" spans="2:6" ht="13.8">
      <c r="B38" s="1">
        <f t="shared" si="0"/>
        <v>13</v>
      </c>
      <c r="C38" s="9" t="s">
        <v>573</v>
      </c>
      <c r="D38" s="232">
        <v>302508.68</v>
      </c>
      <c r="E38" s="8"/>
      <c r="F38" s="8"/>
    </row>
    <row r="39" spans="2:6" ht="13.8">
      <c r="B39" s="1">
        <f t="shared" si="0"/>
        <v>14</v>
      </c>
      <c r="C39" s="9" t="s">
        <v>654</v>
      </c>
      <c r="D39" s="232">
        <v>222162.87</v>
      </c>
      <c r="E39" s="8"/>
      <c r="F39" s="8"/>
    </row>
    <row r="40" spans="2:6" ht="13.8">
      <c r="B40" s="1">
        <f t="shared" si="0"/>
        <v>15</v>
      </c>
      <c r="C40" s="9" t="s">
        <v>533</v>
      </c>
      <c r="D40" s="232">
        <v>23842.91</v>
      </c>
      <c r="E40" s="8"/>
      <c r="F40" s="8"/>
    </row>
    <row r="41" spans="2:6" ht="13.8">
      <c r="B41" s="1">
        <f t="shared" si="0"/>
        <v>16</v>
      </c>
      <c r="C41" s="9" t="s">
        <v>534</v>
      </c>
      <c r="D41" s="232">
        <v>197960.83</v>
      </c>
      <c r="E41" s="8"/>
      <c r="F41" s="8"/>
    </row>
    <row r="42" spans="2:6" ht="13.8">
      <c r="B42" s="1">
        <f t="shared" si="0"/>
        <v>17</v>
      </c>
      <c r="C42" s="9" t="s">
        <v>656</v>
      </c>
      <c r="D42" s="232">
        <v>61277.457030990772</v>
      </c>
      <c r="E42" s="18">
        <v>71.03</v>
      </c>
      <c r="F42" s="8"/>
    </row>
    <row r="43" spans="2:6" ht="13.8">
      <c r="B43" s="1">
        <f t="shared" si="0"/>
        <v>18</v>
      </c>
      <c r="C43" s="9" t="s">
        <v>656</v>
      </c>
      <c r="D43" s="232">
        <v>40986.794080562744</v>
      </c>
      <c r="E43" s="18">
        <v>47.51</v>
      </c>
      <c r="F43" s="8"/>
    </row>
    <row r="44" spans="2:6" ht="13.8">
      <c r="B44" s="1">
        <f t="shared" si="0"/>
        <v>19</v>
      </c>
      <c r="C44" s="9" t="s">
        <v>574</v>
      </c>
      <c r="D44" s="232">
        <v>6572278.8499999996</v>
      </c>
      <c r="E44" s="8"/>
      <c r="F44" s="8"/>
    </row>
    <row r="45" spans="2:6" ht="13.8">
      <c r="B45" s="1">
        <f t="shared" si="0"/>
        <v>20</v>
      </c>
      <c r="C45" s="9" t="s">
        <v>575</v>
      </c>
      <c r="D45" s="232">
        <v>216192.18</v>
      </c>
      <c r="E45" s="8"/>
      <c r="F45" s="8"/>
    </row>
    <row r="46" spans="2:6" ht="13.8">
      <c r="B46" s="1">
        <f t="shared" si="0"/>
        <v>21</v>
      </c>
      <c r="C46" s="9" t="s">
        <v>576</v>
      </c>
      <c r="D46" s="232">
        <v>1107437.74</v>
      </c>
      <c r="E46" s="8"/>
      <c r="F46" s="8"/>
    </row>
    <row r="47" spans="2:6" ht="13.8">
      <c r="B47" s="1">
        <f t="shared" si="0"/>
        <v>22</v>
      </c>
      <c r="C47" s="9" t="s">
        <v>577</v>
      </c>
      <c r="D47" s="232">
        <v>141684.04999999999</v>
      </c>
      <c r="E47" s="8"/>
      <c r="F47" s="8"/>
    </row>
    <row r="48" spans="2:6" ht="13.8">
      <c r="B48" s="1">
        <f t="shared" si="0"/>
        <v>23</v>
      </c>
      <c r="C48" s="9" t="s">
        <v>578</v>
      </c>
      <c r="D48" s="232">
        <v>6626929.0800000001</v>
      </c>
      <c r="E48" s="8"/>
      <c r="F48" s="8"/>
    </row>
    <row r="49" spans="2:6" ht="13.8">
      <c r="B49" s="1">
        <f t="shared" si="0"/>
        <v>24</v>
      </c>
      <c r="C49" s="9" t="s">
        <v>579</v>
      </c>
      <c r="D49" s="232">
        <v>656551.39</v>
      </c>
      <c r="E49" s="8"/>
      <c r="F49" s="8"/>
    </row>
    <row r="50" spans="2:6" ht="13.8">
      <c r="B50" s="1">
        <f t="shared" si="0"/>
        <v>25</v>
      </c>
      <c r="C50" s="9" t="s">
        <v>580</v>
      </c>
      <c r="D50" s="232">
        <v>745877.11</v>
      </c>
      <c r="E50" s="8"/>
      <c r="F50" s="8"/>
    </row>
    <row r="51" spans="2:6" ht="13.8">
      <c r="B51" s="1">
        <f t="shared" si="0"/>
        <v>26</v>
      </c>
      <c r="C51" s="9" t="s">
        <v>581</v>
      </c>
      <c r="D51" s="232">
        <v>548999.53</v>
      </c>
      <c r="E51" s="8"/>
      <c r="F51" s="8"/>
    </row>
    <row r="52" spans="2:6" ht="13.8">
      <c r="B52" s="1">
        <f t="shared" si="0"/>
        <v>27</v>
      </c>
      <c r="C52" s="9" t="s">
        <v>582</v>
      </c>
      <c r="D52" s="232">
        <v>403583.97</v>
      </c>
      <c r="E52" s="8"/>
      <c r="F52" s="8"/>
    </row>
    <row r="53" spans="2:6" ht="13.8">
      <c r="B53" s="1">
        <f t="shared" si="0"/>
        <v>28</v>
      </c>
      <c r="C53" s="9" t="s">
        <v>583</v>
      </c>
      <c r="D53" s="232">
        <v>65068.95</v>
      </c>
      <c r="E53" s="8"/>
      <c r="F53" s="8"/>
    </row>
    <row r="54" spans="2:6" ht="13.8">
      <c r="B54" s="1">
        <f t="shared" si="0"/>
        <v>29</v>
      </c>
      <c r="C54" s="9" t="s">
        <v>584</v>
      </c>
      <c r="D54" s="232">
        <v>673269.15</v>
      </c>
      <c r="E54" s="8"/>
      <c r="F54" s="8"/>
    </row>
    <row r="55" spans="2:6" ht="13.8">
      <c r="B55" s="1">
        <f t="shared" si="0"/>
        <v>30</v>
      </c>
      <c r="C55" s="9" t="s">
        <v>585</v>
      </c>
      <c r="D55" s="232">
        <v>376334.33</v>
      </c>
      <c r="E55" s="8"/>
      <c r="F55" s="8"/>
    </row>
    <row r="56" spans="2:6" ht="13.8">
      <c r="B56" s="1">
        <f t="shared" si="0"/>
        <v>31</v>
      </c>
      <c r="C56" s="9" t="s">
        <v>586</v>
      </c>
      <c r="D56" s="232">
        <v>14920685.810000001</v>
      </c>
      <c r="E56" s="8"/>
      <c r="F56" s="8"/>
    </row>
    <row r="57" spans="2:6" ht="13.8">
      <c r="B57" s="1">
        <f t="shared" si="0"/>
        <v>32</v>
      </c>
      <c r="C57" s="9" t="s">
        <v>587</v>
      </c>
      <c r="D57" s="232">
        <v>53111.73</v>
      </c>
      <c r="E57" s="8"/>
      <c r="F57" s="8"/>
    </row>
    <row r="58" spans="2:6" ht="13.8">
      <c r="B58" s="1">
        <f t="shared" si="0"/>
        <v>33</v>
      </c>
      <c r="C58" s="9" t="s">
        <v>588</v>
      </c>
      <c r="D58" s="232">
        <v>64365.45</v>
      </c>
      <c r="E58" s="8"/>
      <c r="F58" s="8"/>
    </row>
    <row r="59" spans="2:6" ht="13.8">
      <c r="B59" s="1">
        <f t="shared" si="0"/>
        <v>34</v>
      </c>
      <c r="C59" s="9" t="s">
        <v>589</v>
      </c>
      <c r="D59" s="232">
        <v>314428.53999999998</v>
      </c>
      <c r="E59" s="8"/>
      <c r="F59" s="8"/>
    </row>
    <row r="60" spans="2:6" ht="13.8">
      <c r="B60" s="1"/>
      <c r="C60" s="206" t="s">
        <v>470</v>
      </c>
      <c r="D60" s="19">
        <f>SUM(D26:D59)</f>
        <v>47762990.776916176</v>
      </c>
      <c r="E60" s="8"/>
      <c r="F60" s="8"/>
    </row>
    <row r="61" spans="2:6">
      <c r="B61" s="1">
        <f t="shared" si="0"/>
        <v>1</v>
      </c>
      <c r="C61" s="226" t="s">
        <v>244</v>
      </c>
      <c r="D61" s="232">
        <v>22562.877430486427</v>
      </c>
      <c r="E61" s="10">
        <v>34</v>
      </c>
      <c r="F61" s="10" t="s">
        <v>176</v>
      </c>
    </row>
    <row r="62" spans="2:6">
      <c r="B62" s="1">
        <f t="shared" si="0"/>
        <v>2</v>
      </c>
      <c r="C62" s="227" t="s">
        <v>653</v>
      </c>
      <c r="D62" s="232">
        <v>315329.48437188927</v>
      </c>
      <c r="E62" s="10">
        <v>475.17</v>
      </c>
      <c r="F62" s="10"/>
    </row>
    <row r="63" spans="2:6">
      <c r="B63" s="1">
        <f t="shared" si="0"/>
        <v>3</v>
      </c>
      <c r="C63" s="226" t="s">
        <v>245</v>
      </c>
      <c r="D63" s="232">
        <v>12276.859778352909</v>
      </c>
      <c r="E63" s="10">
        <v>18.5</v>
      </c>
      <c r="F63" s="10" t="s">
        <v>176</v>
      </c>
    </row>
    <row r="64" spans="2:6">
      <c r="B64" s="1">
        <f t="shared" si="0"/>
        <v>4</v>
      </c>
      <c r="C64" s="226" t="s">
        <v>245</v>
      </c>
      <c r="D64" s="232">
        <v>20903.842325303602</v>
      </c>
      <c r="E64" s="10">
        <v>31.5</v>
      </c>
      <c r="F64" s="10" t="s">
        <v>176</v>
      </c>
    </row>
    <row r="65" spans="2:6">
      <c r="B65" s="1">
        <f t="shared" si="0"/>
        <v>5</v>
      </c>
      <c r="C65" s="226" t="s">
        <v>245</v>
      </c>
      <c r="D65" s="232">
        <v>13272.280841462605</v>
      </c>
      <c r="E65" s="11">
        <v>20</v>
      </c>
      <c r="F65" s="10" t="s">
        <v>176</v>
      </c>
    </row>
    <row r="66" spans="2:6">
      <c r="B66" s="1">
        <f t="shared" si="0"/>
        <v>6</v>
      </c>
      <c r="C66" s="226" t="s">
        <v>245</v>
      </c>
      <c r="D66" s="232">
        <v>23226.491472559559</v>
      </c>
      <c r="E66" s="10">
        <v>35</v>
      </c>
      <c r="F66" s="10" t="s">
        <v>176</v>
      </c>
    </row>
    <row r="67" spans="2:6">
      <c r="B67" s="1">
        <f t="shared" si="0"/>
        <v>7</v>
      </c>
      <c r="C67" s="226" t="s">
        <v>245</v>
      </c>
      <c r="D67" s="232">
        <v>19390.802309376864</v>
      </c>
      <c r="E67" s="10">
        <v>29.22</v>
      </c>
      <c r="F67" s="10" t="s">
        <v>176</v>
      </c>
    </row>
    <row r="68" spans="2:6">
      <c r="B68" s="1">
        <f t="shared" si="0"/>
        <v>8</v>
      </c>
      <c r="C68" s="226" t="s">
        <v>245</v>
      </c>
      <c r="D68" s="232">
        <v>58059.592540978163</v>
      </c>
      <c r="E68" s="10">
        <v>87.49</v>
      </c>
      <c r="F68" s="10" t="s">
        <v>176</v>
      </c>
    </row>
    <row r="69" spans="2:6">
      <c r="B69" s="1">
        <f t="shared" si="0"/>
        <v>9</v>
      </c>
      <c r="C69" s="226" t="s">
        <v>245</v>
      </c>
      <c r="D69" s="232">
        <v>11832.238370163912</v>
      </c>
      <c r="E69" s="10">
        <v>17.829999999999998</v>
      </c>
      <c r="F69" s="10" t="s">
        <v>176</v>
      </c>
    </row>
    <row r="70" spans="2:6">
      <c r="B70" s="1">
        <f t="shared" si="0"/>
        <v>10</v>
      </c>
      <c r="C70" s="226" t="s">
        <v>245</v>
      </c>
      <c r="D70" s="232">
        <v>17711.858782931846</v>
      </c>
      <c r="E70" s="10">
        <v>26.69</v>
      </c>
      <c r="F70" s="10" t="s">
        <v>176</v>
      </c>
    </row>
    <row r="71" spans="2:6">
      <c r="B71" s="1">
        <f t="shared" si="0"/>
        <v>11</v>
      </c>
      <c r="C71" s="226" t="s">
        <v>245</v>
      </c>
      <c r="D71" s="232">
        <v>144004.24712986927</v>
      </c>
      <c r="E71" s="11">
        <v>217</v>
      </c>
      <c r="F71" s="10" t="s">
        <v>176</v>
      </c>
    </row>
    <row r="72" spans="2:6">
      <c r="B72" s="1">
        <f t="shared" si="0"/>
        <v>12</v>
      </c>
      <c r="C72" s="226" t="s">
        <v>245</v>
      </c>
      <c r="D72" s="232">
        <v>16258.544030791691</v>
      </c>
      <c r="E72" s="11">
        <v>24.5</v>
      </c>
      <c r="F72" s="10" t="s">
        <v>176</v>
      </c>
    </row>
    <row r="73" spans="2:6">
      <c r="B73" s="1">
        <f t="shared" si="0"/>
        <v>13</v>
      </c>
      <c r="C73" s="226" t="s">
        <v>245</v>
      </c>
      <c r="D73" s="232">
        <v>290662.95042803104</v>
      </c>
      <c r="E73" s="12">
        <v>438</v>
      </c>
      <c r="F73" s="10" t="s">
        <v>176</v>
      </c>
    </row>
    <row r="74" spans="2:6">
      <c r="B74" s="1">
        <f t="shared" si="0"/>
        <v>14</v>
      </c>
      <c r="C74" s="226" t="s">
        <v>245</v>
      </c>
      <c r="D74" s="232">
        <v>228283.23047315679</v>
      </c>
      <c r="E74" s="12">
        <v>344</v>
      </c>
      <c r="F74" s="10" t="s">
        <v>176</v>
      </c>
    </row>
    <row r="75" spans="2:6">
      <c r="B75" s="1">
        <f t="shared" si="0"/>
        <v>15</v>
      </c>
      <c r="C75" s="226" t="s">
        <v>245</v>
      </c>
      <c r="D75" s="232">
        <v>79633.685048775631</v>
      </c>
      <c r="E75" s="11">
        <v>120</v>
      </c>
      <c r="F75" s="10" t="s">
        <v>176</v>
      </c>
    </row>
    <row r="76" spans="2:6">
      <c r="B76" s="1">
        <f t="shared" si="0"/>
        <v>16</v>
      </c>
      <c r="C76" s="226" t="s">
        <v>245</v>
      </c>
      <c r="D76" s="232">
        <v>40288.008494259739</v>
      </c>
      <c r="E76" s="10">
        <v>60.71</v>
      </c>
      <c r="F76" s="10" t="s">
        <v>176</v>
      </c>
    </row>
    <row r="77" spans="2:6">
      <c r="B77" s="1">
        <f t="shared" si="0"/>
        <v>17</v>
      </c>
      <c r="C77" s="226" t="s">
        <v>651</v>
      </c>
      <c r="D77" s="232">
        <v>69015.860375605538</v>
      </c>
      <c r="E77" s="10">
        <v>80</v>
      </c>
      <c r="F77" s="10" t="s">
        <v>209</v>
      </c>
    </row>
    <row r="78" spans="2:6">
      <c r="B78" s="1">
        <f t="shared" si="0"/>
        <v>18</v>
      </c>
      <c r="C78" s="227" t="s">
        <v>246</v>
      </c>
      <c r="D78" s="232">
        <v>37826.00039816842</v>
      </c>
      <c r="E78" s="10">
        <v>57</v>
      </c>
      <c r="F78" s="11" t="s">
        <v>177</v>
      </c>
    </row>
    <row r="79" spans="2:6">
      <c r="B79" s="1">
        <f t="shared" si="0"/>
        <v>19</v>
      </c>
      <c r="C79" s="227" t="s">
        <v>246</v>
      </c>
      <c r="D79" s="232">
        <v>23226.491472559559</v>
      </c>
      <c r="E79" s="10">
        <v>35</v>
      </c>
      <c r="F79" s="11" t="s">
        <v>177</v>
      </c>
    </row>
    <row r="80" spans="2:6">
      <c r="B80" s="1">
        <f t="shared" si="0"/>
        <v>20</v>
      </c>
      <c r="C80" s="227" t="s">
        <v>246</v>
      </c>
      <c r="D80" s="232">
        <v>41542.239033777951</v>
      </c>
      <c r="E80" s="13">
        <v>62.6</v>
      </c>
      <c r="F80" s="11" t="s">
        <v>177</v>
      </c>
    </row>
    <row r="81" spans="2:6">
      <c r="B81" s="1">
        <f t="shared" si="0"/>
        <v>21</v>
      </c>
      <c r="C81" s="226" t="s">
        <v>248</v>
      </c>
      <c r="D81" s="232">
        <v>118123.29948901718</v>
      </c>
      <c r="E81" s="10">
        <v>178</v>
      </c>
      <c r="F81" s="11" t="s">
        <v>177</v>
      </c>
    </row>
    <row r="82" spans="2:6">
      <c r="B82" s="1">
        <f t="shared" si="0"/>
        <v>22</v>
      </c>
      <c r="C82" s="226" t="s">
        <v>247</v>
      </c>
      <c r="D82" s="232">
        <v>37826.00039816842</v>
      </c>
      <c r="E82" s="10">
        <v>57</v>
      </c>
      <c r="F82" s="11" t="s">
        <v>177</v>
      </c>
    </row>
    <row r="83" spans="2:6">
      <c r="B83" s="1">
        <f t="shared" si="0"/>
        <v>23</v>
      </c>
      <c r="C83" s="228" t="s">
        <v>249</v>
      </c>
      <c r="D83" s="232">
        <v>41807.684650607203</v>
      </c>
      <c r="E83" s="11">
        <v>63</v>
      </c>
      <c r="F83" s="11" t="s">
        <v>177</v>
      </c>
    </row>
    <row r="84" spans="2:6">
      <c r="B84" s="1">
        <f t="shared" si="0"/>
        <v>24</v>
      </c>
      <c r="C84" s="226" t="s">
        <v>250</v>
      </c>
      <c r="D84" s="232">
        <v>156612.91392925874</v>
      </c>
      <c r="E84" s="10">
        <v>236</v>
      </c>
      <c r="F84" s="11" t="s">
        <v>177</v>
      </c>
    </row>
    <row r="85" spans="2:6">
      <c r="B85" s="1">
        <f t="shared" si="0"/>
        <v>25</v>
      </c>
      <c r="C85" s="226" t="s">
        <v>251</v>
      </c>
      <c r="D85" s="232">
        <v>33180.702103656513</v>
      </c>
      <c r="E85" s="10">
        <v>50</v>
      </c>
      <c r="F85" s="11" t="s">
        <v>177</v>
      </c>
    </row>
    <row r="86" spans="2:6">
      <c r="B86" s="1">
        <f t="shared" si="0"/>
        <v>26</v>
      </c>
      <c r="C86" s="226" t="s">
        <v>252</v>
      </c>
      <c r="D86" s="232">
        <v>64370.562081093631</v>
      </c>
      <c r="E86" s="10">
        <v>97</v>
      </c>
      <c r="F86" s="11" t="s">
        <v>177</v>
      </c>
    </row>
    <row r="87" spans="2:6">
      <c r="B87" s="1">
        <f t="shared" si="0"/>
        <v>27</v>
      </c>
      <c r="C87" s="226" t="s">
        <v>253</v>
      </c>
      <c r="D87" s="232">
        <v>41714.778684716963</v>
      </c>
      <c r="E87" s="10">
        <v>62.86</v>
      </c>
      <c r="F87" s="11" t="s">
        <v>178</v>
      </c>
    </row>
    <row r="88" spans="2:6">
      <c r="B88" s="1">
        <f t="shared" si="0"/>
        <v>28</v>
      </c>
      <c r="C88" s="226" t="s">
        <v>253</v>
      </c>
      <c r="D88" s="232">
        <v>9356.9579932311372</v>
      </c>
      <c r="E88" s="10">
        <v>14.1</v>
      </c>
      <c r="F88" s="11" t="s">
        <v>178</v>
      </c>
    </row>
    <row r="89" spans="2:6">
      <c r="B89" s="1">
        <f t="shared" si="0"/>
        <v>29</v>
      </c>
      <c r="C89" s="226" t="s">
        <v>253</v>
      </c>
      <c r="D89" s="232">
        <v>14665.870329816178</v>
      </c>
      <c r="E89" s="10">
        <v>22.1</v>
      </c>
      <c r="F89" s="11" t="s">
        <v>178</v>
      </c>
    </row>
    <row r="90" spans="2:6">
      <c r="B90" s="1">
        <f t="shared" si="0"/>
        <v>30</v>
      </c>
      <c r="C90" s="226" t="s">
        <v>254</v>
      </c>
      <c r="D90" s="232">
        <v>199084.21262193908</v>
      </c>
      <c r="E90" s="10">
        <v>300</v>
      </c>
      <c r="F90" s="11" t="s">
        <v>176</v>
      </c>
    </row>
    <row r="91" spans="2:6">
      <c r="B91" s="1">
        <f t="shared" si="0"/>
        <v>31</v>
      </c>
      <c r="C91" s="228" t="s">
        <v>255</v>
      </c>
      <c r="D91" s="232">
        <v>77476.939412037958</v>
      </c>
      <c r="E91" s="11">
        <v>116.75</v>
      </c>
      <c r="F91" s="11" t="s">
        <v>176</v>
      </c>
    </row>
    <row r="92" spans="2:6">
      <c r="B92" s="1">
        <f t="shared" si="0"/>
        <v>32</v>
      </c>
      <c r="C92" s="228" t="s">
        <v>254</v>
      </c>
      <c r="D92" s="232">
        <v>9954.2106310969539</v>
      </c>
      <c r="E92" s="12">
        <v>15</v>
      </c>
      <c r="F92" s="11" t="s">
        <v>176</v>
      </c>
    </row>
    <row r="93" spans="2:6">
      <c r="B93" s="1">
        <f t="shared" si="0"/>
        <v>33</v>
      </c>
      <c r="C93" s="228" t="s">
        <v>256</v>
      </c>
      <c r="D93" s="232">
        <v>24022.828323047313</v>
      </c>
      <c r="E93" s="11">
        <v>36.200000000000003</v>
      </c>
      <c r="F93" s="11" t="s">
        <v>179</v>
      </c>
    </row>
    <row r="94" spans="2:6">
      <c r="B94" s="1">
        <f t="shared" si="0"/>
        <v>34</v>
      </c>
      <c r="C94" s="228" t="s">
        <v>256</v>
      </c>
      <c r="D94" s="232">
        <v>18581.193178047648</v>
      </c>
      <c r="E94" s="11">
        <v>28</v>
      </c>
      <c r="F94" s="11" t="s">
        <v>179</v>
      </c>
    </row>
    <row r="95" spans="2:6">
      <c r="B95" s="1">
        <f t="shared" ref="B95:B158" si="1">SUM(B94+1)</f>
        <v>35</v>
      </c>
      <c r="C95" s="228" t="s">
        <v>257</v>
      </c>
      <c r="D95" s="232">
        <v>34507.930187802769</v>
      </c>
      <c r="E95" s="11">
        <v>52</v>
      </c>
      <c r="F95" s="11" t="s">
        <v>179</v>
      </c>
    </row>
    <row r="96" spans="2:6">
      <c r="B96" s="1">
        <f t="shared" si="1"/>
        <v>36</v>
      </c>
      <c r="C96" s="228" t="s">
        <v>257</v>
      </c>
      <c r="D96" s="232">
        <v>61716.105912801111</v>
      </c>
      <c r="E96" s="11">
        <v>93</v>
      </c>
      <c r="F96" s="11" t="s">
        <v>179</v>
      </c>
    </row>
    <row r="97" spans="2:6">
      <c r="B97" s="1">
        <f t="shared" si="1"/>
        <v>37</v>
      </c>
      <c r="C97" s="228" t="s">
        <v>258</v>
      </c>
      <c r="D97" s="232">
        <v>32517.088061583381</v>
      </c>
      <c r="E97" s="11">
        <v>49</v>
      </c>
      <c r="F97" s="11" t="s">
        <v>179</v>
      </c>
    </row>
    <row r="98" spans="2:6">
      <c r="B98" s="1">
        <f t="shared" si="1"/>
        <v>38</v>
      </c>
      <c r="C98" s="227" t="s">
        <v>259</v>
      </c>
      <c r="D98" s="232">
        <v>112814.38715243214</v>
      </c>
      <c r="E98" s="11">
        <v>170</v>
      </c>
      <c r="F98" s="11" t="s">
        <v>179</v>
      </c>
    </row>
    <row r="99" spans="2:6">
      <c r="B99" s="1">
        <f t="shared" si="1"/>
        <v>39</v>
      </c>
      <c r="C99" s="227" t="s">
        <v>259</v>
      </c>
      <c r="D99" s="232">
        <v>124095.82586767535</v>
      </c>
      <c r="E99" s="11">
        <v>187</v>
      </c>
      <c r="F99" s="11" t="s">
        <v>179</v>
      </c>
    </row>
    <row r="100" spans="2:6">
      <c r="B100" s="1">
        <f t="shared" si="1"/>
        <v>40</v>
      </c>
      <c r="C100" s="226" t="s">
        <v>260</v>
      </c>
      <c r="D100" s="232">
        <v>29232.198553321388</v>
      </c>
      <c r="E100" s="10">
        <v>44.05</v>
      </c>
      <c r="F100" s="11" t="s">
        <v>179</v>
      </c>
    </row>
    <row r="101" spans="2:6">
      <c r="B101" s="1">
        <f t="shared" si="1"/>
        <v>41</v>
      </c>
      <c r="C101" s="226" t="s">
        <v>261</v>
      </c>
      <c r="D101" s="232">
        <v>5308.9123365850419</v>
      </c>
      <c r="E101" s="10">
        <v>8</v>
      </c>
      <c r="F101" s="11" t="s">
        <v>179</v>
      </c>
    </row>
    <row r="102" spans="2:6">
      <c r="B102" s="1">
        <f t="shared" si="1"/>
        <v>42</v>
      </c>
      <c r="C102" s="226" t="s">
        <v>262</v>
      </c>
      <c r="D102" s="232">
        <v>14599.508925608865</v>
      </c>
      <c r="E102" s="10">
        <v>22</v>
      </c>
      <c r="F102" s="11" t="s">
        <v>180</v>
      </c>
    </row>
    <row r="103" spans="2:6">
      <c r="B103" s="1">
        <f t="shared" si="1"/>
        <v>43</v>
      </c>
      <c r="C103" s="226" t="s">
        <v>263</v>
      </c>
      <c r="D103" s="232">
        <v>429358.28522131528</v>
      </c>
      <c r="E103" s="10">
        <v>647</v>
      </c>
      <c r="F103" s="13" t="s">
        <v>181</v>
      </c>
    </row>
    <row r="104" spans="2:6">
      <c r="B104" s="1">
        <f t="shared" si="1"/>
        <v>44</v>
      </c>
      <c r="C104" s="226" t="s">
        <v>263</v>
      </c>
      <c r="D104" s="232">
        <v>175194.10710730639</v>
      </c>
      <c r="E104" s="10">
        <v>264</v>
      </c>
      <c r="F104" s="11" t="s">
        <v>181</v>
      </c>
    </row>
    <row r="105" spans="2:6">
      <c r="B105" s="1">
        <f t="shared" si="1"/>
        <v>45</v>
      </c>
      <c r="C105" s="226" t="s">
        <v>263</v>
      </c>
      <c r="D105" s="232">
        <v>79633.685048775631</v>
      </c>
      <c r="E105" s="10">
        <v>120</v>
      </c>
      <c r="F105" s="11" t="s">
        <v>181</v>
      </c>
    </row>
    <row r="106" spans="2:6">
      <c r="B106" s="1">
        <f t="shared" si="1"/>
        <v>46</v>
      </c>
      <c r="C106" s="226" t="s">
        <v>264</v>
      </c>
      <c r="D106" s="232">
        <v>33180.702103656513</v>
      </c>
      <c r="E106" s="10">
        <v>50</v>
      </c>
      <c r="F106" s="11" t="s">
        <v>182</v>
      </c>
    </row>
    <row r="107" spans="2:6">
      <c r="B107" s="1">
        <f t="shared" si="1"/>
        <v>47</v>
      </c>
      <c r="C107" s="226" t="s">
        <v>264</v>
      </c>
      <c r="D107" s="232">
        <v>33313.424912071139</v>
      </c>
      <c r="E107" s="10">
        <v>50.2</v>
      </c>
      <c r="F107" s="11" t="s">
        <v>182</v>
      </c>
    </row>
    <row r="108" spans="2:6">
      <c r="B108" s="1">
        <f t="shared" si="1"/>
        <v>48</v>
      </c>
      <c r="C108" s="228" t="s">
        <v>265</v>
      </c>
      <c r="D108" s="232">
        <v>15926.737009755125</v>
      </c>
      <c r="E108" s="11">
        <v>24</v>
      </c>
      <c r="F108" s="11" t="s">
        <v>183</v>
      </c>
    </row>
    <row r="109" spans="2:6">
      <c r="B109" s="1">
        <f t="shared" si="1"/>
        <v>49</v>
      </c>
      <c r="C109" s="226" t="s">
        <v>266</v>
      </c>
      <c r="D109" s="232">
        <v>29199.01785121773</v>
      </c>
      <c r="E109" s="10">
        <v>44</v>
      </c>
      <c r="F109" s="11" t="s">
        <v>184</v>
      </c>
    </row>
    <row r="110" spans="2:6">
      <c r="B110" s="1">
        <f t="shared" si="1"/>
        <v>50</v>
      </c>
      <c r="C110" s="226" t="s">
        <v>266</v>
      </c>
      <c r="D110" s="232">
        <v>34507.930187802769</v>
      </c>
      <c r="E110" s="10">
        <v>52</v>
      </c>
      <c r="F110" s="11" t="s">
        <v>184</v>
      </c>
    </row>
    <row r="111" spans="2:6">
      <c r="B111" s="1">
        <f t="shared" si="1"/>
        <v>51</v>
      </c>
      <c r="C111" s="226" t="s">
        <v>266</v>
      </c>
      <c r="D111" s="232">
        <v>11281.438715243214</v>
      </c>
      <c r="E111" s="10">
        <v>17</v>
      </c>
      <c r="F111" s="11" t="s">
        <v>184</v>
      </c>
    </row>
    <row r="112" spans="2:6">
      <c r="B112" s="1">
        <f t="shared" si="1"/>
        <v>52</v>
      </c>
      <c r="C112" s="226" t="s">
        <v>266</v>
      </c>
      <c r="D112" s="232">
        <v>82951.755259141282</v>
      </c>
      <c r="E112" s="10">
        <v>125</v>
      </c>
      <c r="F112" s="11" t="s">
        <v>184</v>
      </c>
    </row>
    <row r="113" spans="2:6">
      <c r="B113" s="1">
        <f t="shared" si="1"/>
        <v>53</v>
      </c>
      <c r="C113" s="226" t="s">
        <v>267</v>
      </c>
      <c r="D113" s="232">
        <v>13272.280841462605</v>
      </c>
      <c r="E113" s="10">
        <v>20</v>
      </c>
      <c r="F113" s="11" t="s">
        <v>184</v>
      </c>
    </row>
    <row r="114" spans="2:6">
      <c r="B114" s="1">
        <f t="shared" si="1"/>
        <v>54</v>
      </c>
      <c r="C114" s="226" t="s">
        <v>268</v>
      </c>
      <c r="D114" s="232">
        <v>30526.24593536399</v>
      </c>
      <c r="E114" s="10">
        <v>46</v>
      </c>
      <c r="F114" s="11" t="s">
        <v>184</v>
      </c>
    </row>
    <row r="115" spans="2:6">
      <c r="B115" s="1">
        <f t="shared" si="1"/>
        <v>55</v>
      </c>
      <c r="C115" s="226" t="s">
        <v>268</v>
      </c>
      <c r="D115" s="232">
        <v>23226.491472559559</v>
      </c>
      <c r="E115" s="10">
        <v>35</v>
      </c>
      <c r="F115" s="11" t="s">
        <v>184</v>
      </c>
    </row>
    <row r="116" spans="2:6">
      <c r="B116" s="1">
        <f t="shared" si="1"/>
        <v>56</v>
      </c>
      <c r="C116" s="226" t="s">
        <v>269</v>
      </c>
      <c r="D116" s="232">
        <v>22562.877430486427</v>
      </c>
      <c r="E116" s="10">
        <v>34</v>
      </c>
      <c r="F116" s="11" t="s">
        <v>184</v>
      </c>
    </row>
    <row r="117" spans="2:6">
      <c r="B117" s="1">
        <f t="shared" si="1"/>
        <v>57</v>
      </c>
      <c r="C117" s="226" t="s">
        <v>269</v>
      </c>
      <c r="D117" s="232">
        <v>14599.508925608865</v>
      </c>
      <c r="E117" s="10">
        <v>22</v>
      </c>
      <c r="F117" s="11" t="s">
        <v>184</v>
      </c>
    </row>
    <row r="118" spans="2:6">
      <c r="B118" s="1">
        <f t="shared" si="1"/>
        <v>58</v>
      </c>
      <c r="C118" s="226" t="s">
        <v>269</v>
      </c>
      <c r="D118" s="232">
        <v>14599.508925608865</v>
      </c>
      <c r="E118" s="10">
        <v>22</v>
      </c>
      <c r="F118" s="11" t="s">
        <v>184</v>
      </c>
    </row>
    <row r="119" spans="2:6">
      <c r="B119" s="1">
        <f t="shared" si="1"/>
        <v>59</v>
      </c>
      <c r="C119" s="226" t="s">
        <v>270</v>
      </c>
      <c r="D119" s="232">
        <v>62379.719954874243</v>
      </c>
      <c r="E119" s="10">
        <v>94</v>
      </c>
      <c r="F119" s="11" t="s">
        <v>184</v>
      </c>
    </row>
    <row r="120" spans="2:6">
      <c r="B120" s="1">
        <f t="shared" si="1"/>
        <v>60</v>
      </c>
      <c r="C120" s="226" t="s">
        <v>269</v>
      </c>
      <c r="D120" s="232">
        <v>31853.474019510249</v>
      </c>
      <c r="E120" s="10">
        <v>48</v>
      </c>
      <c r="F120" s="11" t="s">
        <v>184</v>
      </c>
    </row>
    <row r="121" spans="2:6">
      <c r="B121" s="1">
        <f t="shared" si="1"/>
        <v>61</v>
      </c>
      <c r="C121" s="226" t="s">
        <v>271</v>
      </c>
      <c r="D121" s="232">
        <v>23890.105514632687</v>
      </c>
      <c r="E121" s="10">
        <v>36</v>
      </c>
      <c r="F121" s="11" t="s">
        <v>185</v>
      </c>
    </row>
    <row r="122" spans="2:6">
      <c r="B122" s="1">
        <f t="shared" si="1"/>
        <v>62</v>
      </c>
      <c r="C122" s="226" t="s">
        <v>272</v>
      </c>
      <c r="D122" s="232">
        <v>41144.070608534072</v>
      </c>
      <c r="E122" s="10">
        <v>62</v>
      </c>
      <c r="F122" s="11" t="s">
        <v>185</v>
      </c>
    </row>
    <row r="123" spans="2:6">
      <c r="B123" s="1">
        <f t="shared" si="1"/>
        <v>63</v>
      </c>
      <c r="C123" s="226" t="s">
        <v>272</v>
      </c>
      <c r="D123" s="232">
        <v>22562.877430486427</v>
      </c>
      <c r="E123" s="10">
        <v>34</v>
      </c>
      <c r="F123" s="11" t="s">
        <v>185</v>
      </c>
    </row>
    <row r="124" spans="2:6">
      <c r="B124" s="1">
        <f t="shared" si="1"/>
        <v>64</v>
      </c>
      <c r="C124" s="226" t="s">
        <v>272</v>
      </c>
      <c r="D124" s="232">
        <v>10617.824673170084</v>
      </c>
      <c r="E124" s="10">
        <v>16</v>
      </c>
      <c r="F124" s="11" t="s">
        <v>185</v>
      </c>
    </row>
    <row r="125" spans="2:6">
      <c r="B125" s="1">
        <f t="shared" si="1"/>
        <v>65</v>
      </c>
      <c r="C125" s="228" t="s">
        <v>272</v>
      </c>
      <c r="D125" s="232">
        <v>70177.184949233517</v>
      </c>
      <c r="E125" s="11">
        <v>105.75</v>
      </c>
      <c r="F125" s="11" t="s">
        <v>185</v>
      </c>
    </row>
    <row r="126" spans="2:6">
      <c r="B126" s="1">
        <f t="shared" si="1"/>
        <v>66</v>
      </c>
      <c r="C126" s="226" t="s">
        <v>272</v>
      </c>
      <c r="D126" s="232">
        <v>25880.947640852079</v>
      </c>
      <c r="E126" s="10">
        <v>39</v>
      </c>
      <c r="F126" s="11" t="s">
        <v>185</v>
      </c>
    </row>
    <row r="127" spans="2:6">
      <c r="B127" s="1">
        <f t="shared" si="1"/>
        <v>67</v>
      </c>
      <c r="C127" s="226" t="s">
        <v>273</v>
      </c>
      <c r="D127" s="232">
        <v>101532.94843718893</v>
      </c>
      <c r="E127" s="10">
        <v>153</v>
      </c>
      <c r="F127" s="11" t="s">
        <v>186</v>
      </c>
    </row>
    <row r="128" spans="2:6">
      <c r="B128" s="1">
        <f t="shared" si="1"/>
        <v>68</v>
      </c>
      <c r="C128" s="226" t="s">
        <v>273</v>
      </c>
      <c r="D128" s="232">
        <v>70343.088459751802</v>
      </c>
      <c r="E128" s="10">
        <v>106</v>
      </c>
      <c r="F128" s="11" t="s">
        <v>186</v>
      </c>
    </row>
    <row r="129" spans="2:6">
      <c r="B129" s="1">
        <f t="shared" si="1"/>
        <v>69</v>
      </c>
      <c r="C129" s="229" t="s">
        <v>274</v>
      </c>
      <c r="D129" s="232">
        <v>21235.649346340168</v>
      </c>
      <c r="E129" s="14">
        <v>32</v>
      </c>
      <c r="F129" s="11" t="s">
        <v>187</v>
      </c>
    </row>
    <row r="130" spans="2:6">
      <c r="B130" s="1">
        <f t="shared" si="1"/>
        <v>70</v>
      </c>
      <c r="C130" s="226" t="s">
        <v>275</v>
      </c>
      <c r="D130" s="232">
        <v>18581.193178047648</v>
      </c>
      <c r="E130" s="10">
        <v>28</v>
      </c>
      <c r="F130" s="11" t="s">
        <v>186</v>
      </c>
    </row>
    <row r="131" spans="2:6">
      <c r="B131" s="1">
        <f t="shared" si="1"/>
        <v>71</v>
      </c>
      <c r="C131" s="226" t="s">
        <v>276</v>
      </c>
      <c r="D131" s="232">
        <v>29199.01785121773</v>
      </c>
      <c r="E131" s="10">
        <v>44</v>
      </c>
      <c r="F131" s="11" t="s">
        <v>188</v>
      </c>
    </row>
    <row r="132" spans="2:6">
      <c r="B132" s="1">
        <f t="shared" si="1"/>
        <v>72</v>
      </c>
      <c r="C132" s="226" t="s">
        <v>277</v>
      </c>
      <c r="D132" s="232">
        <v>16590.351051828256</v>
      </c>
      <c r="E132" s="10">
        <v>25</v>
      </c>
      <c r="F132" s="11" t="s">
        <v>189</v>
      </c>
    </row>
    <row r="133" spans="2:6">
      <c r="B133" s="1">
        <f t="shared" si="1"/>
        <v>73</v>
      </c>
      <c r="C133" s="226" t="s">
        <v>277</v>
      </c>
      <c r="D133" s="232">
        <v>27208.175724998338</v>
      </c>
      <c r="E133" s="10">
        <v>41</v>
      </c>
      <c r="F133" s="11" t="s">
        <v>189</v>
      </c>
    </row>
    <row r="134" spans="2:6">
      <c r="B134" s="1">
        <f t="shared" si="1"/>
        <v>74</v>
      </c>
      <c r="C134" s="229" t="s">
        <v>278</v>
      </c>
      <c r="D134" s="232">
        <v>96754.927334262393</v>
      </c>
      <c r="E134" s="14">
        <v>145.80000000000001</v>
      </c>
      <c r="F134" s="11" t="s">
        <v>189</v>
      </c>
    </row>
    <row r="135" spans="2:6">
      <c r="B135" s="1">
        <f t="shared" si="1"/>
        <v>75</v>
      </c>
      <c r="C135" s="226" t="s">
        <v>279</v>
      </c>
      <c r="D135" s="232">
        <v>36498.772314022164</v>
      </c>
      <c r="E135" s="10">
        <v>55</v>
      </c>
      <c r="F135" s="11" t="s">
        <v>189</v>
      </c>
    </row>
    <row r="136" spans="2:6">
      <c r="B136" s="1">
        <f t="shared" si="1"/>
        <v>76</v>
      </c>
      <c r="C136" s="226" t="s">
        <v>279</v>
      </c>
      <c r="D136" s="232">
        <v>38854.602163381773</v>
      </c>
      <c r="E136" s="10">
        <v>58.55</v>
      </c>
      <c r="F136" s="11" t="s">
        <v>189</v>
      </c>
    </row>
    <row r="137" spans="2:6">
      <c r="B137" s="1">
        <f t="shared" si="1"/>
        <v>77</v>
      </c>
      <c r="C137" s="226" t="s">
        <v>279</v>
      </c>
      <c r="D137" s="232">
        <v>6636.1404207313026</v>
      </c>
      <c r="E137" s="10">
        <v>10</v>
      </c>
      <c r="F137" s="11" t="s">
        <v>189</v>
      </c>
    </row>
    <row r="138" spans="2:6">
      <c r="B138" s="1">
        <f t="shared" si="1"/>
        <v>78</v>
      </c>
      <c r="C138" s="226" t="s">
        <v>280</v>
      </c>
      <c r="D138" s="232">
        <v>10883.270289999336</v>
      </c>
      <c r="E138" s="10">
        <v>16.399999999999999</v>
      </c>
      <c r="F138" s="13"/>
    </row>
    <row r="139" spans="2:6">
      <c r="B139" s="1">
        <f t="shared" si="1"/>
        <v>79</v>
      </c>
      <c r="C139" s="228" t="s">
        <v>281</v>
      </c>
      <c r="D139" s="232">
        <v>1327.2280841462605</v>
      </c>
      <c r="E139" s="11">
        <v>2</v>
      </c>
      <c r="F139" s="13"/>
    </row>
    <row r="140" spans="2:6">
      <c r="B140" s="1">
        <f t="shared" si="1"/>
        <v>80</v>
      </c>
      <c r="C140" s="228" t="s">
        <v>280</v>
      </c>
      <c r="D140" s="232">
        <v>19709.337049571968</v>
      </c>
      <c r="E140" s="11">
        <v>29.7</v>
      </c>
      <c r="F140" s="13"/>
    </row>
    <row r="141" spans="2:6">
      <c r="B141" s="1">
        <f t="shared" si="1"/>
        <v>81</v>
      </c>
      <c r="C141" s="228" t="s">
        <v>282</v>
      </c>
      <c r="D141" s="232">
        <v>108169.08885792023</v>
      </c>
      <c r="E141" s="11">
        <v>163</v>
      </c>
      <c r="F141" s="11">
        <v>1959</v>
      </c>
    </row>
    <row r="142" spans="2:6">
      <c r="B142" s="1">
        <f t="shared" si="1"/>
        <v>82</v>
      </c>
      <c r="C142" s="228" t="s">
        <v>283</v>
      </c>
      <c r="D142" s="232">
        <v>48443.825071338506</v>
      </c>
      <c r="E142" s="11">
        <v>73</v>
      </c>
      <c r="F142" s="11">
        <v>1959</v>
      </c>
    </row>
    <row r="143" spans="2:6">
      <c r="B143" s="1">
        <f t="shared" si="1"/>
        <v>83</v>
      </c>
      <c r="C143" s="228" t="s">
        <v>284</v>
      </c>
      <c r="D143" s="232">
        <v>413823.08049638331</v>
      </c>
      <c r="E143" s="11">
        <v>623.59</v>
      </c>
      <c r="F143" s="11">
        <v>1959</v>
      </c>
    </row>
    <row r="144" spans="2:6">
      <c r="B144" s="1">
        <f t="shared" si="1"/>
        <v>84</v>
      </c>
      <c r="C144" s="228" t="s">
        <v>172</v>
      </c>
      <c r="D144" s="232">
        <v>23226.491472559559</v>
      </c>
      <c r="E144" s="11">
        <v>35</v>
      </c>
      <c r="F144" s="11" t="s">
        <v>183</v>
      </c>
    </row>
    <row r="145" spans="2:6">
      <c r="B145" s="1">
        <f t="shared" si="1"/>
        <v>85</v>
      </c>
      <c r="C145" s="228" t="s">
        <v>285</v>
      </c>
      <c r="D145" s="232">
        <v>37162.386356095296</v>
      </c>
      <c r="E145" s="11">
        <v>56</v>
      </c>
      <c r="F145" s="11" t="s">
        <v>183</v>
      </c>
    </row>
    <row r="146" spans="2:6">
      <c r="B146" s="1">
        <f t="shared" si="1"/>
        <v>86</v>
      </c>
      <c r="C146" s="227" t="s">
        <v>650</v>
      </c>
      <c r="D146" s="232">
        <v>69015.860375605538</v>
      </c>
      <c r="E146" s="10">
        <v>104</v>
      </c>
      <c r="F146" s="11" t="s">
        <v>190</v>
      </c>
    </row>
    <row r="147" spans="2:6">
      <c r="B147" s="1">
        <f t="shared" si="1"/>
        <v>87</v>
      </c>
      <c r="C147" s="226" t="s">
        <v>286</v>
      </c>
      <c r="D147" s="232">
        <v>16590.351051828256</v>
      </c>
      <c r="E147" s="10">
        <v>25</v>
      </c>
      <c r="F147" s="11" t="s">
        <v>191</v>
      </c>
    </row>
    <row r="148" spans="2:6">
      <c r="B148" s="1">
        <f t="shared" si="1"/>
        <v>88</v>
      </c>
      <c r="C148" s="226" t="s">
        <v>287</v>
      </c>
      <c r="D148" s="232">
        <v>26544.56168292521</v>
      </c>
      <c r="E148" s="10">
        <v>40</v>
      </c>
      <c r="F148" s="11" t="s">
        <v>191</v>
      </c>
    </row>
    <row r="149" spans="2:6">
      <c r="B149" s="1">
        <f t="shared" si="1"/>
        <v>89</v>
      </c>
      <c r="C149" s="226" t="s">
        <v>287</v>
      </c>
      <c r="D149" s="232">
        <v>25880.947640852079</v>
      </c>
      <c r="E149" s="10">
        <v>39</v>
      </c>
      <c r="F149" s="11" t="s">
        <v>191</v>
      </c>
    </row>
    <row r="150" spans="2:6">
      <c r="B150" s="1">
        <f t="shared" si="1"/>
        <v>90</v>
      </c>
      <c r="C150" s="228" t="s">
        <v>287</v>
      </c>
      <c r="D150" s="232">
        <v>26544.56168292521</v>
      </c>
      <c r="E150" s="11">
        <v>40</v>
      </c>
      <c r="F150" s="11" t="s">
        <v>191</v>
      </c>
    </row>
    <row r="151" spans="2:6">
      <c r="B151" s="1">
        <f t="shared" si="1"/>
        <v>91</v>
      </c>
      <c r="C151" s="226" t="s">
        <v>288</v>
      </c>
      <c r="D151" s="232">
        <v>150706.74895480787</v>
      </c>
      <c r="E151" s="10">
        <v>227.1</v>
      </c>
      <c r="F151" s="11" t="s">
        <v>192</v>
      </c>
    </row>
    <row r="152" spans="2:6">
      <c r="B152" s="1">
        <f t="shared" si="1"/>
        <v>92</v>
      </c>
      <c r="C152" s="226" t="s">
        <v>288</v>
      </c>
      <c r="D152" s="232">
        <v>23823.744110425374</v>
      </c>
      <c r="E152" s="10">
        <v>35.9</v>
      </c>
      <c r="F152" s="11" t="s">
        <v>192</v>
      </c>
    </row>
    <row r="153" spans="2:6">
      <c r="B153" s="1">
        <f t="shared" si="1"/>
        <v>93</v>
      </c>
      <c r="C153" s="228" t="s">
        <v>288</v>
      </c>
      <c r="D153" s="232">
        <v>25880.947640852079</v>
      </c>
      <c r="E153" s="11">
        <v>39</v>
      </c>
      <c r="F153" s="11" t="s">
        <v>192</v>
      </c>
    </row>
    <row r="154" spans="2:6">
      <c r="B154" s="1">
        <f t="shared" si="1"/>
        <v>94</v>
      </c>
      <c r="C154" s="226" t="s">
        <v>289</v>
      </c>
      <c r="D154" s="232">
        <v>10670.913796535933</v>
      </c>
      <c r="E154" s="10">
        <v>16.079999999999998</v>
      </c>
      <c r="F154" s="11" t="s">
        <v>193</v>
      </c>
    </row>
    <row r="155" spans="2:6">
      <c r="B155" s="1">
        <f t="shared" si="1"/>
        <v>95</v>
      </c>
      <c r="C155" s="226" t="s">
        <v>289</v>
      </c>
      <c r="D155" s="232">
        <v>14221.248921627181</v>
      </c>
      <c r="E155" s="10">
        <v>21.43</v>
      </c>
      <c r="F155" s="11" t="s">
        <v>193</v>
      </c>
    </row>
    <row r="156" spans="2:6">
      <c r="B156" s="1">
        <f t="shared" si="1"/>
        <v>96</v>
      </c>
      <c r="C156" s="228" t="s">
        <v>290</v>
      </c>
      <c r="D156" s="232">
        <v>14599.508925608865</v>
      </c>
      <c r="E156" s="11">
        <v>22</v>
      </c>
      <c r="F156" s="11" t="s">
        <v>193</v>
      </c>
    </row>
    <row r="157" spans="2:6">
      <c r="B157" s="1">
        <f t="shared" si="1"/>
        <v>97</v>
      </c>
      <c r="C157" s="228" t="s">
        <v>290</v>
      </c>
      <c r="D157" s="232">
        <v>41144.070608534072</v>
      </c>
      <c r="E157" s="11">
        <v>62</v>
      </c>
      <c r="F157" s="11" t="s">
        <v>193</v>
      </c>
    </row>
    <row r="158" spans="2:6">
      <c r="B158" s="1">
        <f t="shared" si="1"/>
        <v>98</v>
      </c>
      <c r="C158" s="228" t="s">
        <v>291</v>
      </c>
      <c r="D158" s="232">
        <v>13935.894883535735</v>
      </c>
      <c r="E158" s="11">
        <v>21</v>
      </c>
      <c r="F158" s="11" t="s">
        <v>193</v>
      </c>
    </row>
    <row r="159" spans="2:6">
      <c r="B159" s="1">
        <f t="shared" ref="B159:B222" si="2">SUM(B158+1)</f>
        <v>99</v>
      </c>
      <c r="C159" s="226" t="s">
        <v>292</v>
      </c>
      <c r="D159" s="232">
        <v>12608.666799389475</v>
      </c>
      <c r="E159" s="10">
        <v>19</v>
      </c>
      <c r="F159" s="11" t="s">
        <v>192</v>
      </c>
    </row>
    <row r="160" spans="2:6">
      <c r="B160" s="1">
        <f t="shared" si="2"/>
        <v>100</v>
      </c>
      <c r="C160" s="226" t="s">
        <v>292</v>
      </c>
      <c r="D160" s="232">
        <v>21899.263388413299</v>
      </c>
      <c r="E160" s="10">
        <v>33</v>
      </c>
      <c r="F160" s="11" t="s">
        <v>192</v>
      </c>
    </row>
    <row r="161" spans="2:6">
      <c r="B161" s="1">
        <f t="shared" si="2"/>
        <v>101</v>
      </c>
      <c r="C161" s="228" t="s">
        <v>293</v>
      </c>
      <c r="D161" s="232">
        <v>14599.508925608865</v>
      </c>
      <c r="E161" s="11">
        <v>22</v>
      </c>
      <c r="F161" s="11" t="s">
        <v>193</v>
      </c>
    </row>
    <row r="162" spans="2:6">
      <c r="B162" s="1">
        <f t="shared" si="2"/>
        <v>102</v>
      </c>
      <c r="C162" s="226" t="s">
        <v>294</v>
      </c>
      <c r="D162" s="232">
        <v>15263.122967681995</v>
      </c>
      <c r="E162" s="10">
        <v>23</v>
      </c>
      <c r="F162" s="11" t="s">
        <v>194</v>
      </c>
    </row>
    <row r="163" spans="2:6">
      <c r="B163" s="1">
        <f t="shared" si="2"/>
        <v>103</v>
      </c>
      <c r="C163" s="226" t="s">
        <v>294</v>
      </c>
      <c r="D163" s="232">
        <v>18581.193178047648</v>
      </c>
      <c r="E163" s="10">
        <v>28</v>
      </c>
      <c r="F163" s="11" t="s">
        <v>194</v>
      </c>
    </row>
    <row r="164" spans="2:6">
      <c r="B164" s="1">
        <f t="shared" si="2"/>
        <v>104</v>
      </c>
      <c r="C164" s="226" t="s">
        <v>295</v>
      </c>
      <c r="D164" s="232">
        <v>32517.088061583381</v>
      </c>
      <c r="E164" s="10">
        <v>49</v>
      </c>
      <c r="F164" s="11" t="s">
        <v>193</v>
      </c>
    </row>
    <row r="165" spans="2:6">
      <c r="B165" s="1">
        <f t="shared" si="2"/>
        <v>105</v>
      </c>
      <c r="C165" s="226" t="s">
        <v>296</v>
      </c>
      <c r="D165" s="232">
        <v>5972.5263786581718</v>
      </c>
      <c r="E165" s="10">
        <v>9</v>
      </c>
      <c r="F165" s="11" t="s">
        <v>195</v>
      </c>
    </row>
    <row r="166" spans="2:6">
      <c r="B166" s="1">
        <f t="shared" si="2"/>
        <v>106</v>
      </c>
      <c r="C166" s="228" t="s">
        <v>296</v>
      </c>
      <c r="D166" s="232">
        <v>22562.877430486427</v>
      </c>
      <c r="E166" s="11">
        <v>34</v>
      </c>
      <c r="F166" s="11" t="s">
        <v>195</v>
      </c>
    </row>
    <row r="167" spans="2:6">
      <c r="B167" s="1">
        <f t="shared" si="2"/>
        <v>107</v>
      </c>
      <c r="C167" s="226" t="s">
        <v>297</v>
      </c>
      <c r="D167" s="232">
        <v>18581.193178047648</v>
      </c>
      <c r="E167" s="10">
        <v>28</v>
      </c>
      <c r="F167" s="11" t="s">
        <v>196</v>
      </c>
    </row>
    <row r="168" spans="2:6">
      <c r="B168" s="1">
        <f t="shared" si="2"/>
        <v>108</v>
      </c>
      <c r="C168" s="226" t="s">
        <v>297</v>
      </c>
      <c r="D168" s="232">
        <v>25217.333598778951</v>
      </c>
      <c r="E168" s="10">
        <v>38</v>
      </c>
      <c r="F168" s="11" t="s">
        <v>196</v>
      </c>
    </row>
    <row r="169" spans="2:6">
      <c r="B169" s="1">
        <f t="shared" si="2"/>
        <v>109</v>
      </c>
      <c r="C169" s="228" t="s">
        <v>297</v>
      </c>
      <c r="D169" s="232">
        <v>29862.631893290862</v>
      </c>
      <c r="E169" s="11">
        <v>45</v>
      </c>
      <c r="F169" s="11" t="s">
        <v>196</v>
      </c>
    </row>
    <row r="170" spans="2:6">
      <c r="B170" s="1">
        <f t="shared" si="2"/>
        <v>110</v>
      </c>
      <c r="C170" s="226" t="s">
        <v>297</v>
      </c>
      <c r="D170" s="232">
        <v>33047.979295241887</v>
      </c>
      <c r="E170" s="10">
        <v>49.8</v>
      </c>
      <c r="F170" s="11" t="s">
        <v>196</v>
      </c>
    </row>
    <row r="171" spans="2:6">
      <c r="B171" s="1">
        <f t="shared" si="2"/>
        <v>111</v>
      </c>
      <c r="C171" s="227" t="s">
        <v>297</v>
      </c>
      <c r="D171" s="232">
        <v>34441.56878359546</v>
      </c>
      <c r="E171" s="10">
        <v>51.9</v>
      </c>
      <c r="F171" s="11" t="s">
        <v>196</v>
      </c>
    </row>
    <row r="172" spans="2:6">
      <c r="B172" s="1">
        <f t="shared" si="2"/>
        <v>112</v>
      </c>
      <c r="C172" s="226" t="s">
        <v>298</v>
      </c>
      <c r="D172" s="232">
        <v>12608.666799389475</v>
      </c>
      <c r="E172" s="10">
        <v>19</v>
      </c>
      <c r="F172" s="11" t="s">
        <v>197</v>
      </c>
    </row>
    <row r="173" spans="2:6">
      <c r="B173" s="1">
        <f t="shared" si="2"/>
        <v>113</v>
      </c>
      <c r="C173" s="226" t="s">
        <v>298</v>
      </c>
      <c r="D173" s="232">
        <v>63129.603822416881</v>
      </c>
      <c r="E173" s="10">
        <v>95.13</v>
      </c>
      <c r="F173" s="11" t="s">
        <v>197</v>
      </c>
    </row>
    <row r="174" spans="2:6">
      <c r="B174" s="1">
        <f t="shared" si="2"/>
        <v>114</v>
      </c>
      <c r="C174" s="226" t="s">
        <v>299</v>
      </c>
      <c r="D174" s="232">
        <v>3318.0702103656513</v>
      </c>
      <c r="E174" s="10">
        <v>5</v>
      </c>
      <c r="F174" s="13" t="s">
        <v>179</v>
      </c>
    </row>
    <row r="175" spans="2:6">
      <c r="B175" s="1">
        <f t="shared" si="2"/>
        <v>115</v>
      </c>
      <c r="C175" s="226" t="s">
        <v>299</v>
      </c>
      <c r="D175" s="232">
        <v>23890.105514632687</v>
      </c>
      <c r="E175" s="10">
        <v>36</v>
      </c>
      <c r="F175" s="11" t="s">
        <v>179</v>
      </c>
    </row>
    <row r="176" spans="2:6">
      <c r="B176" s="1">
        <f t="shared" si="2"/>
        <v>116</v>
      </c>
      <c r="C176" s="226" t="s">
        <v>299</v>
      </c>
      <c r="D176" s="232">
        <v>23890.105514632687</v>
      </c>
      <c r="E176" s="10">
        <v>36</v>
      </c>
      <c r="F176" s="11" t="s">
        <v>179</v>
      </c>
    </row>
    <row r="177" spans="2:6">
      <c r="B177" s="1">
        <f t="shared" si="2"/>
        <v>117</v>
      </c>
      <c r="C177" s="226" t="s">
        <v>300</v>
      </c>
      <c r="D177" s="232">
        <v>46452.982945119118</v>
      </c>
      <c r="E177" s="10">
        <v>70</v>
      </c>
      <c r="F177" s="11" t="s">
        <v>198</v>
      </c>
    </row>
    <row r="178" spans="2:6">
      <c r="B178" s="1">
        <f t="shared" si="2"/>
        <v>118</v>
      </c>
      <c r="C178" s="228" t="s">
        <v>301</v>
      </c>
      <c r="D178" s="232">
        <v>34906.098613046648</v>
      </c>
      <c r="E178" s="11">
        <v>52.6</v>
      </c>
      <c r="F178" s="11" t="s">
        <v>179</v>
      </c>
    </row>
    <row r="179" spans="2:6">
      <c r="B179" s="1">
        <f t="shared" si="2"/>
        <v>119</v>
      </c>
      <c r="C179" s="228" t="s">
        <v>302</v>
      </c>
      <c r="D179" s="232">
        <v>35171.544229875901</v>
      </c>
      <c r="E179" s="11">
        <v>53</v>
      </c>
      <c r="F179" s="11" t="s">
        <v>179</v>
      </c>
    </row>
    <row r="180" spans="2:6">
      <c r="B180" s="1">
        <f t="shared" si="2"/>
        <v>120</v>
      </c>
      <c r="C180" s="226" t="s">
        <v>303</v>
      </c>
      <c r="D180" s="232">
        <v>19244.807220120776</v>
      </c>
      <c r="E180" s="10">
        <v>29</v>
      </c>
      <c r="F180" s="11" t="s">
        <v>199</v>
      </c>
    </row>
    <row r="181" spans="2:6">
      <c r="B181" s="1">
        <f t="shared" si="2"/>
        <v>121</v>
      </c>
      <c r="C181" s="226" t="s">
        <v>304</v>
      </c>
      <c r="D181" s="232">
        <v>25880.947640852079</v>
      </c>
      <c r="E181" s="10">
        <v>39</v>
      </c>
      <c r="F181" s="11" t="s">
        <v>198</v>
      </c>
    </row>
    <row r="182" spans="2:6">
      <c r="B182" s="1">
        <f t="shared" si="2"/>
        <v>122</v>
      </c>
      <c r="C182" s="228" t="s">
        <v>305</v>
      </c>
      <c r="D182" s="232">
        <v>43566.261862100997</v>
      </c>
      <c r="E182" s="11">
        <v>65.650000000000006</v>
      </c>
      <c r="F182" s="11" t="s">
        <v>200</v>
      </c>
    </row>
    <row r="183" spans="2:6">
      <c r="B183" s="1">
        <f t="shared" si="2"/>
        <v>123</v>
      </c>
      <c r="C183" s="226" t="s">
        <v>306</v>
      </c>
      <c r="D183" s="232">
        <v>1990.8421262193906</v>
      </c>
      <c r="E183" s="10">
        <v>3</v>
      </c>
      <c r="F183" s="11" t="s">
        <v>179</v>
      </c>
    </row>
    <row r="184" spans="2:6">
      <c r="B184" s="1">
        <f t="shared" si="2"/>
        <v>124</v>
      </c>
      <c r="C184" s="226" t="s">
        <v>306</v>
      </c>
      <c r="D184" s="232">
        <v>16590.351051828256</v>
      </c>
      <c r="E184" s="10">
        <v>25</v>
      </c>
      <c r="F184" s="11" t="s">
        <v>179</v>
      </c>
    </row>
    <row r="185" spans="2:6">
      <c r="B185" s="1">
        <f t="shared" si="2"/>
        <v>125</v>
      </c>
      <c r="C185" s="226" t="s">
        <v>306</v>
      </c>
      <c r="D185" s="232">
        <v>69015.860375605538</v>
      </c>
      <c r="E185" s="10">
        <v>104</v>
      </c>
      <c r="F185" s="11" t="s">
        <v>179</v>
      </c>
    </row>
    <row r="186" spans="2:6">
      <c r="B186" s="1">
        <f t="shared" si="2"/>
        <v>126</v>
      </c>
      <c r="C186" s="226" t="s">
        <v>306</v>
      </c>
      <c r="D186" s="232">
        <v>22562.877430486427</v>
      </c>
      <c r="E186" s="10">
        <v>34</v>
      </c>
      <c r="F186" s="11" t="s">
        <v>179</v>
      </c>
    </row>
    <row r="187" spans="2:6">
      <c r="B187" s="1">
        <f t="shared" si="2"/>
        <v>127</v>
      </c>
      <c r="C187" s="226" t="s">
        <v>309</v>
      </c>
      <c r="D187" s="232">
        <v>15926.737009755125</v>
      </c>
      <c r="E187" s="10">
        <v>24</v>
      </c>
      <c r="F187" s="11" t="s">
        <v>179</v>
      </c>
    </row>
    <row r="188" spans="2:6">
      <c r="B188" s="1">
        <f t="shared" si="2"/>
        <v>128</v>
      </c>
      <c r="C188" s="226" t="s">
        <v>307</v>
      </c>
      <c r="D188" s="232">
        <v>67688.632291459289</v>
      </c>
      <c r="E188" s="10">
        <v>102</v>
      </c>
      <c r="F188" s="11" t="s">
        <v>176</v>
      </c>
    </row>
    <row r="189" spans="2:6">
      <c r="B189" s="1">
        <f t="shared" si="2"/>
        <v>129</v>
      </c>
      <c r="C189" s="226" t="s">
        <v>308</v>
      </c>
      <c r="D189" s="232">
        <v>29862.631893290862</v>
      </c>
      <c r="E189" s="10">
        <v>45</v>
      </c>
      <c r="F189" s="11" t="s">
        <v>176</v>
      </c>
    </row>
    <row r="190" spans="2:6">
      <c r="B190" s="1">
        <f t="shared" si="2"/>
        <v>130</v>
      </c>
      <c r="C190" s="229" t="s">
        <v>310</v>
      </c>
      <c r="D190" s="232">
        <v>27871.78976707147</v>
      </c>
      <c r="E190" s="14">
        <v>42</v>
      </c>
      <c r="F190" s="11" t="s">
        <v>195</v>
      </c>
    </row>
    <row r="191" spans="2:6">
      <c r="B191" s="1">
        <f t="shared" si="2"/>
        <v>131</v>
      </c>
      <c r="C191" s="228" t="s">
        <v>310</v>
      </c>
      <c r="D191" s="232">
        <v>35171.544229875901</v>
      </c>
      <c r="E191" s="11">
        <v>53</v>
      </c>
      <c r="F191" s="11" t="s">
        <v>195</v>
      </c>
    </row>
    <row r="192" spans="2:6">
      <c r="B192" s="1">
        <f t="shared" si="2"/>
        <v>132</v>
      </c>
      <c r="C192" s="228" t="s">
        <v>311</v>
      </c>
      <c r="D192" s="232">
        <v>9290.596589023824</v>
      </c>
      <c r="E192" s="11">
        <v>14</v>
      </c>
      <c r="F192" s="13" t="s">
        <v>195</v>
      </c>
    </row>
    <row r="193" spans="2:6">
      <c r="B193" s="1">
        <f t="shared" si="2"/>
        <v>133</v>
      </c>
      <c r="C193" s="226" t="s">
        <v>312</v>
      </c>
      <c r="D193" s="232">
        <v>49107.439113411638</v>
      </c>
      <c r="E193" s="10">
        <v>74</v>
      </c>
      <c r="F193" s="11" t="s">
        <v>201</v>
      </c>
    </row>
    <row r="194" spans="2:6">
      <c r="B194" s="1">
        <f t="shared" si="2"/>
        <v>134</v>
      </c>
      <c r="C194" s="226" t="s">
        <v>312</v>
      </c>
      <c r="D194" s="232">
        <v>82951.755259141282</v>
      </c>
      <c r="E194" s="10">
        <v>125</v>
      </c>
      <c r="F194" s="11" t="s">
        <v>201</v>
      </c>
    </row>
    <row r="195" spans="2:6">
      <c r="B195" s="1">
        <f t="shared" si="2"/>
        <v>135</v>
      </c>
      <c r="C195" s="228" t="s">
        <v>313</v>
      </c>
      <c r="D195" s="232">
        <v>44462.140818899723</v>
      </c>
      <c r="E195" s="11">
        <v>67</v>
      </c>
      <c r="F195" s="11" t="s">
        <v>176</v>
      </c>
    </row>
    <row r="196" spans="2:6">
      <c r="B196" s="1">
        <f t="shared" si="2"/>
        <v>136</v>
      </c>
      <c r="C196" s="226" t="s">
        <v>314</v>
      </c>
      <c r="D196" s="232">
        <v>3318.0702103656513</v>
      </c>
      <c r="E196" s="10">
        <v>5</v>
      </c>
      <c r="F196" s="11" t="s">
        <v>176</v>
      </c>
    </row>
    <row r="197" spans="2:6">
      <c r="B197" s="1">
        <f t="shared" si="2"/>
        <v>137</v>
      </c>
      <c r="C197" s="228" t="s">
        <v>315</v>
      </c>
      <c r="D197" s="232">
        <v>250846.10790364322</v>
      </c>
      <c r="E197" s="11">
        <v>378</v>
      </c>
      <c r="F197" s="11" t="s">
        <v>202</v>
      </c>
    </row>
    <row r="198" spans="2:6">
      <c r="B198" s="1">
        <f t="shared" si="2"/>
        <v>138</v>
      </c>
      <c r="C198" s="226" t="s">
        <v>316</v>
      </c>
      <c r="D198" s="232">
        <v>96224.036100603887</v>
      </c>
      <c r="E198" s="10">
        <v>145</v>
      </c>
      <c r="F198" s="11" t="s">
        <v>202</v>
      </c>
    </row>
    <row r="199" spans="2:6">
      <c r="B199" s="1">
        <f t="shared" si="2"/>
        <v>139</v>
      </c>
      <c r="C199" s="226" t="s">
        <v>317</v>
      </c>
      <c r="D199" s="232">
        <v>45125.754860972855</v>
      </c>
      <c r="E199" s="10">
        <v>68</v>
      </c>
      <c r="F199" s="11" t="s">
        <v>202</v>
      </c>
    </row>
    <row r="200" spans="2:6">
      <c r="B200" s="1">
        <f t="shared" si="2"/>
        <v>140</v>
      </c>
      <c r="C200" s="228" t="s">
        <v>318</v>
      </c>
      <c r="D200" s="232">
        <v>29862.631893290862</v>
      </c>
      <c r="E200" s="11">
        <v>45</v>
      </c>
      <c r="F200" s="11" t="s">
        <v>189</v>
      </c>
    </row>
    <row r="201" spans="2:6">
      <c r="B201" s="1">
        <f t="shared" si="2"/>
        <v>141</v>
      </c>
      <c r="C201" s="228" t="s">
        <v>318</v>
      </c>
      <c r="D201" s="232">
        <v>136040.87862499169</v>
      </c>
      <c r="E201" s="11">
        <v>205</v>
      </c>
      <c r="F201" s="11" t="s">
        <v>189</v>
      </c>
    </row>
    <row r="202" spans="2:6">
      <c r="B202" s="1">
        <f t="shared" si="2"/>
        <v>142</v>
      </c>
      <c r="C202" s="226" t="s">
        <v>319</v>
      </c>
      <c r="D202" s="232">
        <v>33844.316145729645</v>
      </c>
      <c r="E202" s="10">
        <v>51</v>
      </c>
      <c r="F202" s="11" t="s">
        <v>189</v>
      </c>
    </row>
    <row r="203" spans="2:6">
      <c r="B203" s="1">
        <f t="shared" si="2"/>
        <v>143</v>
      </c>
      <c r="C203" s="228" t="s">
        <v>320</v>
      </c>
      <c r="D203" s="232">
        <v>101532.94843718893</v>
      </c>
      <c r="E203" s="11">
        <v>153</v>
      </c>
      <c r="F203" s="11" t="s">
        <v>203</v>
      </c>
    </row>
    <row r="204" spans="2:6">
      <c r="B204" s="1">
        <f t="shared" si="2"/>
        <v>144</v>
      </c>
      <c r="C204" s="226" t="s">
        <v>320</v>
      </c>
      <c r="D204" s="232">
        <v>45125.754860972855</v>
      </c>
      <c r="E204" s="10">
        <v>68</v>
      </c>
      <c r="F204" s="11" t="s">
        <v>203</v>
      </c>
    </row>
    <row r="205" spans="2:6">
      <c r="B205" s="1">
        <f t="shared" si="2"/>
        <v>145</v>
      </c>
      <c r="C205" s="227" t="s">
        <v>321</v>
      </c>
      <c r="D205" s="232">
        <v>31189.859977437121</v>
      </c>
      <c r="E205" s="10">
        <v>47</v>
      </c>
      <c r="F205" s="11"/>
    </row>
    <row r="206" spans="2:6">
      <c r="B206" s="1">
        <f t="shared" si="2"/>
        <v>146</v>
      </c>
      <c r="C206" s="226" t="s">
        <v>322</v>
      </c>
      <c r="D206" s="232">
        <v>21235.649346340168</v>
      </c>
      <c r="E206" s="10">
        <v>32</v>
      </c>
      <c r="F206" s="11" t="s">
        <v>204</v>
      </c>
    </row>
    <row r="207" spans="2:6">
      <c r="B207" s="1">
        <f t="shared" si="2"/>
        <v>147</v>
      </c>
      <c r="C207" s="228" t="s">
        <v>323</v>
      </c>
      <c r="D207" s="232">
        <v>25880.947640852079</v>
      </c>
      <c r="E207" s="11">
        <v>39</v>
      </c>
      <c r="F207" s="11" t="s">
        <v>204</v>
      </c>
    </row>
    <row r="208" spans="2:6">
      <c r="B208" s="1">
        <f t="shared" si="2"/>
        <v>148</v>
      </c>
      <c r="C208" s="226" t="s">
        <v>322</v>
      </c>
      <c r="D208" s="232">
        <v>54416.351449996677</v>
      </c>
      <c r="E208" s="10">
        <v>82</v>
      </c>
      <c r="F208" s="11" t="s">
        <v>179</v>
      </c>
    </row>
    <row r="209" spans="2:6">
      <c r="B209" s="1">
        <f t="shared" si="2"/>
        <v>149</v>
      </c>
      <c r="C209" s="228" t="s">
        <v>324</v>
      </c>
      <c r="D209" s="232">
        <v>17917.579135974516</v>
      </c>
      <c r="E209" s="11">
        <v>27</v>
      </c>
      <c r="F209" s="11" t="s">
        <v>179</v>
      </c>
    </row>
    <row r="210" spans="2:6">
      <c r="B210" s="1">
        <f t="shared" si="2"/>
        <v>150</v>
      </c>
      <c r="C210" s="226" t="s">
        <v>325</v>
      </c>
      <c r="D210" s="232">
        <v>13935.894883535735</v>
      </c>
      <c r="E210" s="10">
        <v>21</v>
      </c>
      <c r="F210" s="11" t="s">
        <v>179</v>
      </c>
    </row>
    <row r="211" spans="2:6">
      <c r="B211" s="1">
        <f t="shared" si="2"/>
        <v>151</v>
      </c>
      <c r="C211" s="226" t="s">
        <v>326</v>
      </c>
      <c r="D211" s="232">
        <v>53089.123365850421</v>
      </c>
      <c r="E211" s="10">
        <v>80</v>
      </c>
      <c r="F211" s="11" t="s">
        <v>205</v>
      </c>
    </row>
    <row r="212" spans="2:6">
      <c r="B212" s="1">
        <f t="shared" si="2"/>
        <v>152</v>
      </c>
      <c r="C212" s="226" t="s">
        <v>327</v>
      </c>
      <c r="D212" s="232">
        <v>27208.175724998338</v>
      </c>
      <c r="E212" s="10">
        <v>41</v>
      </c>
      <c r="F212" s="11" t="s">
        <v>184</v>
      </c>
    </row>
    <row r="213" spans="2:6">
      <c r="B213" s="1">
        <f t="shared" si="2"/>
        <v>153</v>
      </c>
      <c r="C213" s="226" t="s">
        <v>327</v>
      </c>
      <c r="D213" s="232">
        <v>18581.193178047648</v>
      </c>
      <c r="E213" s="10">
        <v>28</v>
      </c>
      <c r="F213" s="11" t="s">
        <v>184</v>
      </c>
    </row>
    <row r="214" spans="2:6">
      <c r="B214" s="1">
        <f t="shared" si="2"/>
        <v>154</v>
      </c>
      <c r="C214" s="226" t="s">
        <v>327</v>
      </c>
      <c r="D214" s="232">
        <v>21899.263388413299</v>
      </c>
      <c r="E214" s="10">
        <v>33</v>
      </c>
      <c r="F214" s="11" t="s">
        <v>184</v>
      </c>
    </row>
    <row r="215" spans="2:6">
      <c r="B215" s="1">
        <f t="shared" si="2"/>
        <v>155</v>
      </c>
      <c r="C215" s="226" t="s">
        <v>328</v>
      </c>
      <c r="D215" s="232">
        <v>19112.08441170615</v>
      </c>
      <c r="E215" s="10">
        <v>28.8</v>
      </c>
      <c r="F215" s="11" t="s">
        <v>184</v>
      </c>
    </row>
    <row r="216" spans="2:6">
      <c r="B216" s="1">
        <f t="shared" si="2"/>
        <v>156</v>
      </c>
      <c r="C216" s="226" t="s">
        <v>328</v>
      </c>
      <c r="D216" s="232">
        <v>21102.926537925541</v>
      </c>
      <c r="E216" s="10">
        <v>31.8</v>
      </c>
      <c r="F216" s="11" t="s">
        <v>184</v>
      </c>
    </row>
    <row r="217" spans="2:6">
      <c r="B217" s="1">
        <f t="shared" si="2"/>
        <v>157</v>
      </c>
      <c r="C217" s="226" t="s">
        <v>329</v>
      </c>
      <c r="D217" s="232">
        <v>28535.403809144598</v>
      </c>
      <c r="E217" s="10">
        <v>43</v>
      </c>
      <c r="F217" s="11" t="s">
        <v>184</v>
      </c>
    </row>
    <row r="218" spans="2:6">
      <c r="B218" s="1">
        <f t="shared" si="2"/>
        <v>158</v>
      </c>
      <c r="C218" s="226" t="s">
        <v>330</v>
      </c>
      <c r="D218" s="232">
        <v>19908.421262193908</v>
      </c>
      <c r="E218" s="10">
        <v>30</v>
      </c>
      <c r="F218" s="11" t="s">
        <v>184</v>
      </c>
    </row>
    <row r="219" spans="2:6">
      <c r="B219" s="1">
        <f t="shared" si="2"/>
        <v>159</v>
      </c>
      <c r="C219" s="226" t="s">
        <v>331</v>
      </c>
      <c r="D219" s="232">
        <v>12608.666799389475</v>
      </c>
      <c r="E219" s="10">
        <v>19</v>
      </c>
      <c r="F219" s="11" t="s">
        <v>179</v>
      </c>
    </row>
    <row r="220" spans="2:6">
      <c r="B220" s="1">
        <f t="shared" si="2"/>
        <v>160</v>
      </c>
      <c r="C220" s="226" t="s">
        <v>332</v>
      </c>
      <c r="D220" s="232">
        <v>71006.702501824941</v>
      </c>
      <c r="E220" s="10">
        <v>107</v>
      </c>
      <c r="F220" s="11" t="s">
        <v>190</v>
      </c>
    </row>
    <row r="221" spans="2:6">
      <c r="B221" s="1">
        <f t="shared" si="2"/>
        <v>161</v>
      </c>
      <c r="C221" s="228" t="s">
        <v>333</v>
      </c>
      <c r="D221" s="232">
        <v>41807.684650607203</v>
      </c>
      <c r="E221" s="11">
        <v>63</v>
      </c>
      <c r="F221" s="11" t="s">
        <v>190</v>
      </c>
    </row>
    <row r="222" spans="2:6">
      <c r="B222" s="1">
        <f t="shared" si="2"/>
        <v>162</v>
      </c>
      <c r="C222" s="228" t="s">
        <v>334</v>
      </c>
      <c r="D222" s="232">
        <v>79633.685048775631</v>
      </c>
      <c r="E222" s="11">
        <v>120</v>
      </c>
      <c r="F222" s="11" t="s">
        <v>176</v>
      </c>
    </row>
    <row r="223" spans="2:6">
      <c r="B223" s="1">
        <f t="shared" ref="B223:B286" si="3">SUM(B222+1)</f>
        <v>163</v>
      </c>
      <c r="C223" s="228" t="s">
        <v>335</v>
      </c>
      <c r="D223" s="232">
        <v>56539.916384630698</v>
      </c>
      <c r="E223" s="11">
        <v>85.2</v>
      </c>
      <c r="F223" s="11" t="s">
        <v>180</v>
      </c>
    </row>
    <row r="224" spans="2:6">
      <c r="B224" s="1">
        <f t="shared" si="3"/>
        <v>164</v>
      </c>
      <c r="C224" s="228" t="s">
        <v>335</v>
      </c>
      <c r="D224" s="232">
        <v>35702.435463534406</v>
      </c>
      <c r="E224" s="11">
        <v>53.8</v>
      </c>
      <c r="F224" s="11" t="s">
        <v>180</v>
      </c>
    </row>
    <row r="225" spans="2:6">
      <c r="B225" s="1">
        <f t="shared" si="3"/>
        <v>165</v>
      </c>
      <c r="C225" s="228" t="s">
        <v>335</v>
      </c>
      <c r="D225" s="232">
        <v>35835.158271949032</v>
      </c>
      <c r="E225" s="11">
        <v>54</v>
      </c>
      <c r="F225" s="11" t="s">
        <v>180</v>
      </c>
    </row>
    <row r="226" spans="2:6">
      <c r="B226" s="1">
        <f t="shared" si="3"/>
        <v>166</v>
      </c>
      <c r="C226" s="226" t="s">
        <v>336</v>
      </c>
      <c r="D226" s="232">
        <v>22562.877430486427</v>
      </c>
      <c r="E226" s="10">
        <v>34</v>
      </c>
      <c r="F226" s="11" t="s">
        <v>180</v>
      </c>
    </row>
    <row r="227" spans="2:6">
      <c r="B227" s="1">
        <f t="shared" si="3"/>
        <v>167</v>
      </c>
      <c r="C227" s="228" t="s">
        <v>337</v>
      </c>
      <c r="D227" s="232">
        <v>9290.596589023824</v>
      </c>
      <c r="E227" s="11">
        <v>14</v>
      </c>
      <c r="F227" s="11" t="s">
        <v>180</v>
      </c>
    </row>
    <row r="228" spans="2:6">
      <c r="B228" s="1">
        <f t="shared" si="3"/>
        <v>168</v>
      </c>
      <c r="C228" s="228" t="s">
        <v>338</v>
      </c>
      <c r="D228" s="232">
        <v>7299.7544628044325</v>
      </c>
      <c r="E228" s="11">
        <v>11</v>
      </c>
      <c r="F228" s="13" t="s">
        <v>180</v>
      </c>
    </row>
    <row r="229" spans="2:6">
      <c r="B229" s="1">
        <f t="shared" si="3"/>
        <v>169</v>
      </c>
      <c r="C229" s="228" t="s">
        <v>339</v>
      </c>
      <c r="D229" s="232">
        <v>19908.421262193908</v>
      </c>
      <c r="E229" s="11">
        <v>30</v>
      </c>
      <c r="F229" s="11" t="s">
        <v>190</v>
      </c>
    </row>
    <row r="230" spans="2:6">
      <c r="B230" s="1">
        <f t="shared" si="3"/>
        <v>170</v>
      </c>
      <c r="C230" s="228" t="s">
        <v>340</v>
      </c>
      <c r="D230" s="232">
        <v>13205.919437255292</v>
      </c>
      <c r="E230" s="11">
        <v>19.899999999999999</v>
      </c>
      <c r="F230" s="11" t="s">
        <v>190</v>
      </c>
    </row>
    <row r="231" spans="2:6">
      <c r="B231" s="1">
        <f t="shared" si="3"/>
        <v>171</v>
      </c>
      <c r="C231" s="228" t="s">
        <v>341</v>
      </c>
      <c r="D231" s="232">
        <v>168557.96668657509</v>
      </c>
      <c r="E231" s="11">
        <v>254</v>
      </c>
      <c r="F231" s="11" t="s">
        <v>183</v>
      </c>
    </row>
    <row r="232" spans="2:6">
      <c r="B232" s="1">
        <f t="shared" si="3"/>
        <v>172</v>
      </c>
      <c r="C232" s="226" t="s">
        <v>341</v>
      </c>
      <c r="D232" s="232">
        <v>59061.649744508592</v>
      </c>
      <c r="E232" s="10">
        <v>89</v>
      </c>
      <c r="F232" s="11" t="s">
        <v>183</v>
      </c>
    </row>
    <row r="233" spans="2:6">
      <c r="B233" s="1">
        <f t="shared" si="3"/>
        <v>173</v>
      </c>
      <c r="C233" s="226" t="s">
        <v>342</v>
      </c>
      <c r="D233" s="232">
        <v>55079.965492069809</v>
      </c>
      <c r="E233" s="10">
        <v>83</v>
      </c>
      <c r="F233" s="11" t="s">
        <v>183</v>
      </c>
    </row>
    <row r="234" spans="2:6">
      <c r="B234" s="1">
        <f t="shared" si="3"/>
        <v>174</v>
      </c>
      <c r="C234" s="226" t="s">
        <v>343</v>
      </c>
      <c r="D234" s="232">
        <v>53089.123365850421</v>
      </c>
      <c r="E234" s="10">
        <v>80</v>
      </c>
      <c r="F234" s="11" t="s">
        <v>190</v>
      </c>
    </row>
    <row r="235" spans="2:6">
      <c r="B235" s="1">
        <f t="shared" si="3"/>
        <v>175</v>
      </c>
      <c r="C235" s="228" t="s">
        <v>344</v>
      </c>
      <c r="D235" s="232">
        <v>15926.737009755125</v>
      </c>
      <c r="E235" s="11">
        <v>24</v>
      </c>
      <c r="F235" s="11" t="s">
        <v>176</v>
      </c>
    </row>
    <row r="236" spans="2:6">
      <c r="B236" s="1">
        <f t="shared" si="3"/>
        <v>176</v>
      </c>
      <c r="C236" s="226" t="s">
        <v>344</v>
      </c>
      <c r="D236" s="232">
        <v>25217.333598778951</v>
      </c>
      <c r="E236" s="10">
        <v>38</v>
      </c>
      <c r="F236" s="11" t="s">
        <v>176</v>
      </c>
    </row>
    <row r="237" spans="2:6">
      <c r="B237" s="1">
        <f t="shared" si="3"/>
        <v>177</v>
      </c>
      <c r="C237" s="226" t="s">
        <v>344</v>
      </c>
      <c r="D237" s="232">
        <v>42471.298692680335</v>
      </c>
      <c r="E237" s="10">
        <v>64</v>
      </c>
      <c r="F237" s="11" t="s">
        <v>176</v>
      </c>
    </row>
    <row r="238" spans="2:6">
      <c r="B238" s="1">
        <f t="shared" si="3"/>
        <v>178</v>
      </c>
      <c r="C238" s="228" t="s">
        <v>345</v>
      </c>
      <c r="D238" s="232">
        <v>42471.298692680335</v>
      </c>
      <c r="E238" s="11">
        <v>64</v>
      </c>
      <c r="F238" s="11" t="s">
        <v>176</v>
      </c>
    </row>
    <row r="239" spans="2:6">
      <c r="B239" s="1">
        <f t="shared" si="3"/>
        <v>179</v>
      </c>
      <c r="C239" s="226" t="s">
        <v>345</v>
      </c>
      <c r="D239" s="232">
        <v>29862.631893290862</v>
      </c>
      <c r="E239" s="10">
        <v>45</v>
      </c>
      <c r="F239" s="11" t="s">
        <v>176</v>
      </c>
    </row>
    <row r="240" spans="2:6">
      <c r="B240" s="1">
        <f t="shared" si="3"/>
        <v>180</v>
      </c>
      <c r="C240" s="226" t="s">
        <v>346</v>
      </c>
      <c r="D240" s="232">
        <v>64370.562081093631</v>
      </c>
      <c r="E240" s="10">
        <v>97</v>
      </c>
      <c r="F240" s="11" t="s">
        <v>206</v>
      </c>
    </row>
    <row r="241" spans="2:6">
      <c r="B241" s="1">
        <f t="shared" si="3"/>
        <v>181</v>
      </c>
      <c r="C241" s="228" t="s">
        <v>347</v>
      </c>
      <c r="D241" s="232">
        <v>46452.982945119118</v>
      </c>
      <c r="E241" s="11">
        <v>70</v>
      </c>
      <c r="F241" s="11" t="s">
        <v>176</v>
      </c>
    </row>
    <row r="242" spans="2:6">
      <c r="B242" s="1">
        <f t="shared" si="3"/>
        <v>182</v>
      </c>
      <c r="C242" s="228" t="s">
        <v>348</v>
      </c>
      <c r="D242" s="232">
        <v>15926.737009755125</v>
      </c>
      <c r="E242" s="11">
        <v>24</v>
      </c>
      <c r="F242" s="11" t="s">
        <v>176</v>
      </c>
    </row>
    <row r="243" spans="2:6">
      <c r="B243" s="1">
        <f t="shared" si="3"/>
        <v>183</v>
      </c>
      <c r="C243" s="230" t="s">
        <v>173</v>
      </c>
      <c r="D243" s="232">
        <v>39816.842524387816</v>
      </c>
      <c r="E243" s="15">
        <v>60</v>
      </c>
      <c r="F243" s="13"/>
    </row>
    <row r="244" spans="2:6">
      <c r="B244" s="1">
        <f t="shared" si="3"/>
        <v>184</v>
      </c>
      <c r="C244" s="226" t="s">
        <v>349</v>
      </c>
      <c r="D244" s="232">
        <v>19244.807220120776</v>
      </c>
      <c r="E244" s="10">
        <v>29</v>
      </c>
      <c r="F244" s="11" t="s">
        <v>180</v>
      </c>
    </row>
    <row r="245" spans="2:6">
      <c r="B245" s="1">
        <f t="shared" si="3"/>
        <v>185</v>
      </c>
      <c r="C245" s="226" t="s">
        <v>349</v>
      </c>
      <c r="D245" s="232">
        <v>54416.351449996677</v>
      </c>
      <c r="E245" s="10">
        <v>82</v>
      </c>
      <c r="F245" s="11" t="s">
        <v>180</v>
      </c>
    </row>
    <row r="246" spans="2:6">
      <c r="B246" s="1">
        <f t="shared" si="3"/>
        <v>186</v>
      </c>
      <c r="C246" s="228" t="s">
        <v>349</v>
      </c>
      <c r="D246" s="232">
        <v>21235.649346340168</v>
      </c>
      <c r="E246" s="11">
        <v>32</v>
      </c>
      <c r="F246" s="11" t="s">
        <v>180</v>
      </c>
    </row>
    <row r="247" spans="2:6">
      <c r="B247" s="1">
        <f t="shared" si="3"/>
        <v>187</v>
      </c>
      <c r="C247" s="228" t="s">
        <v>350</v>
      </c>
      <c r="D247" s="232">
        <v>20399.495653328024</v>
      </c>
      <c r="E247" s="11">
        <v>30.74</v>
      </c>
      <c r="F247" s="11" t="s">
        <v>176</v>
      </c>
    </row>
    <row r="248" spans="2:6">
      <c r="B248" s="1">
        <f t="shared" si="3"/>
        <v>188</v>
      </c>
      <c r="C248" s="226" t="s">
        <v>351</v>
      </c>
      <c r="D248" s="232">
        <v>5972.5263786581718</v>
      </c>
      <c r="E248" s="10">
        <v>9</v>
      </c>
      <c r="F248" s="11" t="s">
        <v>176</v>
      </c>
    </row>
    <row r="249" spans="2:6">
      <c r="B249" s="1">
        <f t="shared" si="3"/>
        <v>189</v>
      </c>
      <c r="C249" s="228" t="s">
        <v>351</v>
      </c>
      <c r="D249" s="232">
        <v>9954.2106310969539</v>
      </c>
      <c r="E249" s="11">
        <v>15</v>
      </c>
      <c r="F249" s="11" t="s">
        <v>176</v>
      </c>
    </row>
    <row r="250" spans="2:6">
      <c r="B250" s="1">
        <f t="shared" si="3"/>
        <v>190</v>
      </c>
      <c r="C250" s="228" t="s">
        <v>352</v>
      </c>
      <c r="D250" s="232">
        <v>23226.491472559559</v>
      </c>
      <c r="E250" s="11">
        <v>35</v>
      </c>
      <c r="F250" s="11" t="s">
        <v>180</v>
      </c>
    </row>
    <row r="251" spans="2:6">
      <c r="B251" s="1">
        <f t="shared" si="3"/>
        <v>191</v>
      </c>
      <c r="C251" s="226" t="s">
        <v>352</v>
      </c>
      <c r="D251" s="232">
        <v>35835.158271949032</v>
      </c>
      <c r="E251" s="10">
        <v>54</v>
      </c>
      <c r="F251" s="11" t="s">
        <v>180</v>
      </c>
    </row>
    <row r="252" spans="2:6">
      <c r="B252" s="1">
        <f t="shared" si="3"/>
        <v>192</v>
      </c>
      <c r="C252" s="228" t="s">
        <v>352</v>
      </c>
      <c r="D252" s="232">
        <v>29199.01785121773</v>
      </c>
      <c r="E252" s="11">
        <v>44</v>
      </c>
      <c r="F252" s="11" t="s">
        <v>180</v>
      </c>
    </row>
    <row r="253" spans="2:6">
      <c r="B253" s="1">
        <f t="shared" si="3"/>
        <v>193</v>
      </c>
      <c r="C253" s="226" t="s">
        <v>352</v>
      </c>
      <c r="D253" s="232">
        <v>17253.965093901385</v>
      </c>
      <c r="E253" s="10">
        <v>26</v>
      </c>
      <c r="F253" s="11" t="s">
        <v>180</v>
      </c>
    </row>
    <row r="254" spans="2:6">
      <c r="B254" s="1">
        <f t="shared" si="3"/>
        <v>194</v>
      </c>
      <c r="C254" s="226" t="s">
        <v>352</v>
      </c>
      <c r="D254" s="232">
        <v>3318.0702103656513</v>
      </c>
      <c r="E254" s="10">
        <v>5</v>
      </c>
      <c r="F254" s="11" t="s">
        <v>180</v>
      </c>
    </row>
    <row r="255" spans="2:6">
      <c r="B255" s="1">
        <f t="shared" si="3"/>
        <v>195</v>
      </c>
      <c r="C255" s="228" t="s">
        <v>353</v>
      </c>
      <c r="D255" s="232">
        <v>23226.491472559559</v>
      </c>
      <c r="E255" s="11">
        <v>35</v>
      </c>
      <c r="F255" s="11" t="s">
        <v>180</v>
      </c>
    </row>
    <row r="256" spans="2:6">
      <c r="B256" s="1">
        <f t="shared" si="3"/>
        <v>196</v>
      </c>
      <c r="C256" s="228" t="s">
        <v>354</v>
      </c>
      <c r="D256" s="232">
        <v>11945.052757316344</v>
      </c>
      <c r="E256" s="11">
        <v>18</v>
      </c>
      <c r="F256" s="11" t="s">
        <v>187</v>
      </c>
    </row>
    <row r="257" spans="2:6">
      <c r="B257" s="1">
        <f t="shared" si="3"/>
        <v>197</v>
      </c>
      <c r="C257" s="228" t="s">
        <v>354</v>
      </c>
      <c r="D257" s="232">
        <v>19244.807220120776</v>
      </c>
      <c r="E257" s="11">
        <v>29</v>
      </c>
      <c r="F257" s="11" t="s">
        <v>187</v>
      </c>
    </row>
    <row r="258" spans="2:6">
      <c r="B258" s="1">
        <f t="shared" si="3"/>
        <v>198</v>
      </c>
      <c r="C258" s="226" t="s">
        <v>354</v>
      </c>
      <c r="D258" s="232">
        <v>14599.508925608865</v>
      </c>
      <c r="E258" s="10">
        <v>22</v>
      </c>
      <c r="F258" s="11" t="s">
        <v>187</v>
      </c>
    </row>
    <row r="259" spans="2:6">
      <c r="B259" s="1">
        <f t="shared" si="3"/>
        <v>199</v>
      </c>
      <c r="C259" s="226" t="s">
        <v>355</v>
      </c>
      <c r="D259" s="232">
        <v>9954.2106310969539</v>
      </c>
      <c r="E259" s="10">
        <v>15</v>
      </c>
      <c r="F259" s="11" t="s">
        <v>187</v>
      </c>
    </row>
    <row r="260" spans="2:6">
      <c r="B260" s="1">
        <f t="shared" si="3"/>
        <v>200</v>
      </c>
      <c r="C260" s="226" t="s">
        <v>355</v>
      </c>
      <c r="D260" s="232">
        <v>23890.105514632687</v>
      </c>
      <c r="E260" s="10">
        <v>36</v>
      </c>
      <c r="F260" s="11" t="s">
        <v>187</v>
      </c>
    </row>
    <row r="261" spans="2:6">
      <c r="B261" s="1">
        <f t="shared" si="3"/>
        <v>201</v>
      </c>
      <c r="C261" s="228" t="s">
        <v>356</v>
      </c>
      <c r="D261" s="232">
        <v>106178.24673170084</v>
      </c>
      <c r="E261" s="11">
        <v>160</v>
      </c>
      <c r="F261" s="11" t="s">
        <v>180</v>
      </c>
    </row>
    <row r="262" spans="2:6">
      <c r="B262" s="1">
        <f t="shared" si="3"/>
        <v>202</v>
      </c>
      <c r="C262" s="228" t="s">
        <v>356</v>
      </c>
      <c r="D262" s="232">
        <v>126086.66799389475</v>
      </c>
      <c r="E262" s="11">
        <v>190</v>
      </c>
      <c r="F262" s="11" t="s">
        <v>180</v>
      </c>
    </row>
    <row r="263" spans="2:6">
      <c r="B263" s="1">
        <f t="shared" si="3"/>
        <v>203</v>
      </c>
      <c r="C263" s="228" t="s">
        <v>357</v>
      </c>
      <c r="D263" s="232">
        <v>69679.474417678677</v>
      </c>
      <c r="E263" s="11">
        <v>105</v>
      </c>
      <c r="F263" s="11" t="s">
        <v>207</v>
      </c>
    </row>
    <row r="264" spans="2:6">
      <c r="B264" s="1">
        <f t="shared" si="3"/>
        <v>204</v>
      </c>
      <c r="C264" s="228" t="s">
        <v>358</v>
      </c>
      <c r="D264" s="232">
        <v>19244.807220120776</v>
      </c>
      <c r="E264" s="11">
        <v>29</v>
      </c>
      <c r="F264" s="11" t="s">
        <v>188</v>
      </c>
    </row>
    <row r="265" spans="2:6">
      <c r="B265" s="1">
        <f t="shared" si="3"/>
        <v>205</v>
      </c>
      <c r="C265" s="226" t="s">
        <v>358</v>
      </c>
      <c r="D265" s="232">
        <v>13272.280841462605</v>
      </c>
      <c r="E265" s="10">
        <v>20</v>
      </c>
      <c r="F265" s="11" t="s">
        <v>188</v>
      </c>
    </row>
    <row r="266" spans="2:6">
      <c r="B266" s="1">
        <f t="shared" si="3"/>
        <v>206</v>
      </c>
      <c r="C266" s="226" t="s">
        <v>359</v>
      </c>
      <c r="D266" s="232">
        <v>18581.193178047648</v>
      </c>
      <c r="E266" s="10">
        <v>28</v>
      </c>
      <c r="F266" s="11" t="s">
        <v>188</v>
      </c>
    </row>
    <row r="267" spans="2:6">
      <c r="B267" s="1">
        <f t="shared" si="3"/>
        <v>207</v>
      </c>
      <c r="C267" s="226" t="s">
        <v>359</v>
      </c>
      <c r="D267" s="232">
        <v>16590.351051828256</v>
      </c>
      <c r="E267" s="10">
        <v>25</v>
      </c>
      <c r="F267" s="11" t="s">
        <v>188</v>
      </c>
    </row>
    <row r="268" spans="2:6">
      <c r="B268" s="1">
        <f t="shared" si="3"/>
        <v>208</v>
      </c>
      <c r="C268" s="226" t="s">
        <v>360</v>
      </c>
      <c r="D268" s="232">
        <v>14599.508925608865</v>
      </c>
      <c r="E268" s="10">
        <v>22</v>
      </c>
      <c r="F268" s="11" t="s">
        <v>188</v>
      </c>
    </row>
    <row r="269" spans="2:6">
      <c r="B269" s="1">
        <f t="shared" si="3"/>
        <v>209</v>
      </c>
      <c r="C269" s="226" t="s">
        <v>360</v>
      </c>
      <c r="D269" s="232">
        <v>30526.24593536399</v>
      </c>
      <c r="E269" s="10">
        <v>46</v>
      </c>
      <c r="F269" s="11" t="s">
        <v>188</v>
      </c>
    </row>
    <row r="270" spans="2:6">
      <c r="B270" s="1">
        <f t="shared" si="3"/>
        <v>210</v>
      </c>
      <c r="C270" s="226" t="s">
        <v>360</v>
      </c>
      <c r="D270" s="232">
        <v>9954.2106310969539</v>
      </c>
      <c r="E270" s="10">
        <v>15</v>
      </c>
      <c r="F270" s="11" t="s">
        <v>188</v>
      </c>
    </row>
    <row r="271" spans="2:6">
      <c r="B271" s="1">
        <f t="shared" si="3"/>
        <v>211</v>
      </c>
      <c r="C271" s="226" t="s">
        <v>361</v>
      </c>
      <c r="D271" s="232">
        <v>11281.438715243214</v>
      </c>
      <c r="E271" s="10">
        <v>17</v>
      </c>
      <c r="F271" s="11" t="s">
        <v>188</v>
      </c>
    </row>
    <row r="272" spans="2:6">
      <c r="B272" s="1">
        <f t="shared" si="3"/>
        <v>212</v>
      </c>
      <c r="C272" s="226" t="s">
        <v>362</v>
      </c>
      <c r="D272" s="232">
        <v>37162.386356095296</v>
      </c>
      <c r="E272" s="10">
        <v>56</v>
      </c>
      <c r="F272" s="11" t="s">
        <v>188</v>
      </c>
    </row>
    <row r="273" spans="2:6">
      <c r="B273" s="1">
        <f t="shared" si="3"/>
        <v>213</v>
      </c>
      <c r="C273" s="226" t="s">
        <v>363</v>
      </c>
      <c r="D273" s="232">
        <v>7299.7544628044325</v>
      </c>
      <c r="E273" s="10">
        <v>11</v>
      </c>
      <c r="F273" s="11" t="s">
        <v>208</v>
      </c>
    </row>
    <row r="274" spans="2:6">
      <c r="B274" s="1">
        <f t="shared" si="3"/>
        <v>214</v>
      </c>
      <c r="C274" s="226" t="s">
        <v>363</v>
      </c>
      <c r="D274" s="232">
        <v>69015.860375605538</v>
      </c>
      <c r="E274" s="10">
        <v>104</v>
      </c>
      <c r="F274" s="11" t="s">
        <v>208</v>
      </c>
    </row>
    <row r="275" spans="2:6">
      <c r="B275" s="1">
        <f t="shared" si="3"/>
        <v>215</v>
      </c>
      <c r="C275" s="226" t="s">
        <v>363</v>
      </c>
      <c r="D275" s="232">
        <v>10617.824673170084</v>
      </c>
      <c r="E275" s="10">
        <v>16</v>
      </c>
      <c r="F275" s="11" t="s">
        <v>208</v>
      </c>
    </row>
    <row r="276" spans="2:6">
      <c r="B276" s="1">
        <f t="shared" si="3"/>
        <v>216</v>
      </c>
      <c r="C276" s="226" t="s">
        <v>363</v>
      </c>
      <c r="D276" s="232">
        <v>6636.1404207313026</v>
      </c>
      <c r="E276" s="10">
        <v>10</v>
      </c>
      <c r="F276" s="11" t="s">
        <v>208</v>
      </c>
    </row>
    <row r="277" spans="2:6">
      <c r="B277" s="1">
        <f t="shared" si="3"/>
        <v>217</v>
      </c>
      <c r="C277" s="226" t="s">
        <v>364</v>
      </c>
      <c r="D277" s="232">
        <v>17253.965093901385</v>
      </c>
      <c r="E277" s="10">
        <v>26</v>
      </c>
      <c r="F277" s="11" t="s">
        <v>208</v>
      </c>
    </row>
    <row r="278" spans="2:6">
      <c r="B278" s="1">
        <f t="shared" si="3"/>
        <v>218</v>
      </c>
      <c r="C278" s="226" t="s">
        <v>364</v>
      </c>
      <c r="D278" s="232">
        <v>48443.825071338506</v>
      </c>
      <c r="E278" s="10">
        <v>73</v>
      </c>
      <c r="F278" s="11" t="s">
        <v>208</v>
      </c>
    </row>
    <row r="279" spans="2:6">
      <c r="B279" s="1">
        <f t="shared" si="3"/>
        <v>219</v>
      </c>
      <c r="C279" s="226" t="s">
        <v>364</v>
      </c>
      <c r="D279" s="232">
        <v>37162.386356095296</v>
      </c>
      <c r="E279" s="10">
        <v>56</v>
      </c>
      <c r="F279" s="11" t="s">
        <v>208</v>
      </c>
    </row>
    <row r="280" spans="2:6">
      <c r="B280" s="1">
        <f t="shared" si="3"/>
        <v>220</v>
      </c>
      <c r="C280" s="226" t="s">
        <v>365</v>
      </c>
      <c r="D280" s="232">
        <v>35835.158271949032</v>
      </c>
      <c r="E280" s="10">
        <v>54</v>
      </c>
      <c r="F280" s="11" t="s">
        <v>208</v>
      </c>
    </row>
    <row r="281" spans="2:6">
      <c r="B281" s="1">
        <f t="shared" si="3"/>
        <v>221</v>
      </c>
      <c r="C281" s="226" t="s">
        <v>366</v>
      </c>
      <c r="D281" s="232">
        <v>20572.035304267036</v>
      </c>
      <c r="E281" s="10">
        <v>31</v>
      </c>
      <c r="F281" s="11" t="s">
        <v>208</v>
      </c>
    </row>
    <row r="282" spans="2:6">
      <c r="B282" s="1">
        <f t="shared" si="3"/>
        <v>222</v>
      </c>
      <c r="C282" s="226" t="s">
        <v>368</v>
      </c>
      <c r="D282" s="232">
        <v>86269.825469506934</v>
      </c>
      <c r="E282" s="10">
        <v>130</v>
      </c>
      <c r="F282" s="11" t="s">
        <v>176</v>
      </c>
    </row>
    <row r="283" spans="2:6">
      <c r="B283" s="1">
        <f t="shared" si="3"/>
        <v>223</v>
      </c>
      <c r="C283" s="228" t="s">
        <v>367</v>
      </c>
      <c r="D283" s="232">
        <v>18581.193178047648</v>
      </c>
      <c r="E283" s="11">
        <v>28</v>
      </c>
      <c r="F283" s="11" t="s">
        <v>209</v>
      </c>
    </row>
    <row r="284" spans="2:6">
      <c r="B284" s="1">
        <f t="shared" si="3"/>
        <v>224</v>
      </c>
      <c r="C284" s="228" t="s">
        <v>369</v>
      </c>
      <c r="D284" s="232">
        <v>38755.060057070805</v>
      </c>
      <c r="E284" s="11">
        <v>58.4</v>
      </c>
      <c r="F284" s="11" t="s">
        <v>210</v>
      </c>
    </row>
    <row r="285" spans="2:6">
      <c r="B285" s="1">
        <f t="shared" si="3"/>
        <v>225</v>
      </c>
      <c r="C285" s="228" t="s">
        <v>369</v>
      </c>
      <c r="D285" s="232">
        <v>43134.912734753467</v>
      </c>
      <c r="E285" s="11">
        <v>65</v>
      </c>
      <c r="F285" s="11"/>
    </row>
    <row r="286" spans="2:6">
      <c r="B286" s="1">
        <f t="shared" si="3"/>
        <v>226</v>
      </c>
      <c r="C286" s="228" t="s">
        <v>369</v>
      </c>
      <c r="D286" s="232">
        <v>5308.9123365850419</v>
      </c>
      <c r="E286" s="11">
        <v>8</v>
      </c>
      <c r="F286" s="11" t="s">
        <v>210</v>
      </c>
    </row>
    <row r="287" spans="2:6">
      <c r="B287" s="1">
        <f t="shared" ref="B287:B350" si="4">SUM(B286+1)</f>
        <v>227</v>
      </c>
      <c r="C287" s="226" t="s">
        <v>369</v>
      </c>
      <c r="D287" s="232">
        <v>63043.333996947375</v>
      </c>
      <c r="E287" s="10">
        <v>95</v>
      </c>
      <c r="F287" s="11" t="s">
        <v>210</v>
      </c>
    </row>
    <row r="288" spans="2:6">
      <c r="B288" s="1">
        <f t="shared" si="4"/>
        <v>228</v>
      </c>
      <c r="C288" s="228" t="s">
        <v>369</v>
      </c>
      <c r="D288" s="232">
        <v>5030.1944389143273</v>
      </c>
      <c r="E288" s="11">
        <v>7.58</v>
      </c>
      <c r="F288" s="11" t="s">
        <v>210</v>
      </c>
    </row>
    <row r="289" spans="2:6">
      <c r="B289" s="1">
        <f t="shared" si="4"/>
        <v>229</v>
      </c>
      <c r="C289" s="228" t="s">
        <v>369</v>
      </c>
      <c r="D289" s="232">
        <v>12343.221182560223</v>
      </c>
      <c r="E289" s="11">
        <v>18.600000000000001</v>
      </c>
      <c r="F289" s="11" t="s">
        <v>210</v>
      </c>
    </row>
    <row r="290" spans="2:6">
      <c r="B290" s="1">
        <f t="shared" si="4"/>
        <v>230</v>
      </c>
      <c r="C290" s="228" t="s">
        <v>369</v>
      </c>
      <c r="D290" s="232">
        <v>12608.666799389475</v>
      </c>
      <c r="E290" s="11">
        <v>19</v>
      </c>
      <c r="F290" s="11" t="s">
        <v>210</v>
      </c>
    </row>
    <row r="291" spans="2:6">
      <c r="B291" s="1">
        <f t="shared" si="4"/>
        <v>231</v>
      </c>
      <c r="C291" s="228" t="s">
        <v>369</v>
      </c>
      <c r="D291" s="232">
        <v>19908.421262193908</v>
      </c>
      <c r="E291" s="11">
        <v>30</v>
      </c>
      <c r="F291" s="11" t="s">
        <v>210</v>
      </c>
    </row>
    <row r="292" spans="2:6">
      <c r="B292" s="1">
        <f t="shared" si="4"/>
        <v>232</v>
      </c>
      <c r="C292" s="228" t="s">
        <v>370</v>
      </c>
      <c r="D292" s="232">
        <v>40480.456566460947</v>
      </c>
      <c r="E292" s="11">
        <v>61</v>
      </c>
      <c r="F292" s="11" t="s">
        <v>182</v>
      </c>
    </row>
    <row r="293" spans="2:6">
      <c r="B293" s="1">
        <f t="shared" si="4"/>
        <v>233</v>
      </c>
      <c r="C293" s="228" t="s">
        <v>370</v>
      </c>
      <c r="D293" s="232">
        <v>132722.80841462605</v>
      </c>
      <c r="E293" s="12">
        <v>200</v>
      </c>
      <c r="F293" s="11" t="s">
        <v>182</v>
      </c>
    </row>
    <row r="294" spans="2:6">
      <c r="B294" s="1">
        <f t="shared" si="4"/>
        <v>234</v>
      </c>
      <c r="C294" s="228" t="s">
        <v>371</v>
      </c>
      <c r="D294" s="232">
        <v>41263.521136107236</v>
      </c>
      <c r="E294" s="11">
        <v>62.18</v>
      </c>
      <c r="F294" s="11" t="s">
        <v>209</v>
      </c>
    </row>
    <row r="295" spans="2:6">
      <c r="B295" s="1">
        <f t="shared" si="4"/>
        <v>235</v>
      </c>
      <c r="C295" s="228" t="s">
        <v>372</v>
      </c>
      <c r="D295" s="232">
        <v>54296.900922423512</v>
      </c>
      <c r="E295" s="11">
        <v>81.819999999999993</v>
      </c>
      <c r="F295" s="11" t="s">
        <v>209</v>
      </c>
    </row>
    <row r="296" spans="2:6">
      <c r="B296" s="1">
        <f t="shared" si="4"/>
        <v>236</v>
      </c>
      <c r="C296" s="228" t="s">
        <v>372</v>
      </c>
      <c r="D296" s="232">
        <v>95560.422058530748</v>
      </c>
      <c r="E296" s="11">
        <v>144</v>
      </c>
      <c r="F296" s="11" t="s">
        <v>209</v>
      </c>
    </row>
    <row r="297" spans="2:6">
      <c r="B297" s="1">
        <f t="shared" si="4"/>
        <v>237</v>
      </c>
      <c r="C297" s="228" t="s">
        <v>642</v>
      </c>
      <c r="D297" s="232">
        <v>73727.52007432477</v>
      </c>
      <c r="E297" s="11">
        <v>111.1</v>
      </c>
      <c r="F297" s="11" t="s">
        <v>209</v>
      </c>
    </row>
    <row r="298" spans="2:6">
      <c r="B298" s="1">
        <f t="shared" si="4"/>
        <v>238</v>
      </c>
      <c r="C298" s="228" t="s">
        <v>642</v>
      </c>
      <c r="D298" s="232">
        <v>46784.78996615568</v>
      </c>
      <c r="E298" s="11">
        <v>70.5</v>
      </c>
      <c r="F298" s="11" t="s">
        <v>209</v>
      </c>
    </row>
    <row r="299" spans="2:6">
      <c r="B299" s="1">
        <f t="shared" si="4"/>
        <v>239</v>
      </c>
      <c r="C299" s="228" t="s">
        <v>642</v>
      </c>
      <c r="D299" s="232">
        <v>14864.954542438118</v>
      </c>
      <c r="E299" s="11">
        <v>22.4</v>
      </c>
      <c r="F299" s="11" t="s">
        <v>209</v>
      </c>
    </row>
    <row r="300" spans="2:6">
      <c r="B300" s="1">
        <f t="shared" si="4"/>
        <v>240</v>
      </c>
      <c r="C300" s="228" t="s">
        <v>642</v>
      </c>
      <c r="D300" s="232">
        <v>33777.954741522328</v>
      </c>
      <c r="E300" s="11">
        <v>50.9</v>
      </c>
      <c r="F300" s="11" t="s">
        <v>209</v>
      </c>
    </row>
    <row r="301" spans="2:6">
      <c r="B301" s="1">
        <f t="shared" si="4"/>
        <v>241</v>
      </c>
      <c r="C301" s="228" t="s">
        <v>642</v>
      </c>
      <c r="D301" s="232">
        <v>21501.09496316942</v>
      </c>
      <c r="E301" s="11">
        <v>32.4</v>
      </c>
      <c r="F301" s="11" t="s">
        <v>209</v>
      </c>
    </row>
    <row r="302" spans="2:6">
      <c r="B302" s="1">
        <f t="shared" si="4"/>
        <v>242</v>
      </c>
      <c r="C302" s="228" t="s">
        <v>642</v>
      </c>
      <c r="D302" s="232">
        <v>58398.03570243546</v>
      </c>
      <c r="E302" s="11">
        <v>88</v>
      </c>
      <c r="F302" s="11" t="s">
        <v>209</v>
      </c>
    </row>
    <row r="303" spans="2:6">
      <c r="B303" s="1">
        <f t="shared" si="4"/>
        <v>243</v>
      </c>
      <c r="C303" s="228" t="s">
        <v>373</v>
      </c>
      <c r="D303" s="232">
        <v>26544.56168292521</v>
      </c>
      <c r="E303" s="11">
        <v>40</v>
      </c>
      <c r="F303" s="11" t="s">
        <v>182</v>
      </c>
    </row>
    <row r="304" spans="2:6">
      <c r="B304" s="1">
        <f t="shared" si="4"/>
        <v>244</v>
      </c>
      <c r="C304" s="228" t="s">
        <v>373</v>
      </c>
      <c r="D304" s="232">
        <v>5308.9123365850419</v>
      </c>
      <c r="E304" s="11">
        <v>8</v>
      </c>
      <c r="F304" s="11" t="s">
        <v>182</v>
      </c>
    </row>
    <row r="305" spans="2:6">
      <c r="B305" s="1">
        <f t="shared" si="4"/>
        <v>245</v>
      </c>
      <c r="C305" s="228" t="s">
        <v>373</v>
      </c>
      <c r="D305" s="232">
        <v>10617.824673170084</v>
      </c>
      <c r="E305" s="11">
        <v>16</v>
      </c>
      <c r="F305" s="11" t="s">
        <v>182</v>
      </c>
    </row>
    <row r="306" spans="2:6">
      <c r="B306" s="1">
        <f t="shared" si="4"/>
        <v>246</v>
      </c>
      <c r="C306" s="228" t="s">
        <v>373</v>
      </c>
      <c r="D306" s="232">
        <v>5972.5263786581718</v>
      </c>
      <c r="E306" s="11">
        <v>9</v>
      </c>
      <c r="F306" s="11" t="s">
        <v>182</v>
      </c>
    </row>
    <row r="307" spans="2:6">
      <c r="B307" s="1">
        <f t="shared" si="4"/>
        <v>247</v>
      </c>
      <c r="C307" s="228" t="s">
        <v>373</v>
      </c>
      <c r="D307" s="232">
        <v>39816.842524387816</v>
      </c>
      <c r="E307" s="12">
        <v>60</v>
      </c>
      <c r="F307" s="11" t="s">
        <v>182</v>
      </c>
    </row>
    <row r="308" spans="2:6">
      <c r="B308" s="1">
        <f t="shared" si="4"/>
        <v>248</v>
      </c>
      <c r="C308" s="228" t="s">
        <v>373</v>
      </c>
      <c r="D308" s="232">
        <v>106178.24673170084</v>
      </c>
      <c r="E308" s="11">
        <v>160</v>
      </c>
      <c r="F308" s="11" t="s">
        <v>182</v>
      </c>
    </row>
    <row r="309" spans="2:6">
      <c r="B309" s="1">
        <f t="shared" si="4"/>
        <v>249</v>
      </c>
      <c r="C309" s="228" t="s">
        <v>373</v>
      </c>
      <c r="D309" s="232">
        <v>33180.702103656513</v>
      </c>
      <c r="E309" s="11">
        <v>50</v>
      </c>
      <c r="F309" s="11" t="s">
        <v>182</v>
      </c>
    </row>
    <row r="310" spans="2:6">
      <c r="B310" s="1">
        <f t="shared" si="4"/>
        <v>250</v>
      </c>
      <c r="C310" s="228" t="s">
        <v>374</v>
      </c>
      <c r="D310" s="232">
        <v>27539.982746034904</v>
      </c>
      <c r="E310" s="11">
        <v>41.5</v>
      </c>
      <c r="F310" s="11"/>
    </row>
    <row r="311" spans="2:6">
      <c r="B311" s="1">
        <f t="shared" si="4"/>
        <v>251</v>
      </c>
      <c r="C311" s="226" t="s">
        <v>174</v>
      </c>
      <c r="D311" s="232">
        <v>60216.338177715836</v>
      </c>
      <c r="E311" s="11">
        <v>90.74</v>
      </c>
      <c r="F311" s="11" t="s">
        <v>183</v>
      </c>
    </row>
    <row r="312" spans="2:6">
      <c r="B312" s="1">
        <f t="shared" si="4"/>
        <v>252</v>
      </c>
      <c r="C312" s="226" t="s">
        <v>175</v>
      </c>
      <c r="D312" s="232">
        <v>57269.89183091114</v>
      </c>
      <c r="E312" s="11">
        <v>86.3</v>
      </c>
      <c r="F312" s="11" t="s">
        <v>183</v>
      </c>
    </row>
    <row r="313" spans="2:6">
      <c r="B313" s="1">
        <f t="shared" si="4"/>
        <v>253</v>
      </c>
      <c r="C313" s="227" t="s">
        <v>375</v>
      </c>
      <c r="D313" s="232">
        <v>7299.7544628044325</v>
      </c>
      <c r="E313" s="10">
        <v>11</v>
      </c>
      <c r="F313" s="11" t="s">
        <v>210</v>
      </c>
    </row>
    <row r="314" spans="2:6">
      <c r="B314" s="1">
        <f t="shared" si="4"/>
        <v>254</v>
      </c>
      <c r="C314" s="227" t="s">
        <v>375</v>
      </c>
      <c r="D314" s="232">
        <v>201738.6687902316</v>
      </c>
      <c r="E314" s="11">
        <v>304</v>
      </c>
      <c r="F314" s="11" t="s">
        <v>210</v>
      </c>
    </row>
    <row r="315" spans="2:6">
      <c r="B315" s="1">
        <f t="shared" si="4"/>
        <v>255</v>
      </c>
      <c r="C315" s="227" t="s">
        <v>375</v>
      </c>
      <c r="D315" s="232">
        <v>8958.7895679872581</v>
      </c>
      <c r="E315" s="11">
        <v>13.5</v>
      </c>
      <c r="F315" s="11" t="s">
        <v>210</v>
      </c>
    </row>
    <row r="316" spans="2:6">
      <c r="B316" s="1">
        <f t="shared" si="4"/>
        <v>256</v>
      </c>
      <c r="C316" s="227" t="s">
        <v>375</v>
      </c>
      <c r="D316" s="232">
        <v>29199.01785121773</v>
      </c>
      <c r="E316" s="11">
        <v>44</v>
      </c>
      <c r="F316" s="11" t="s">
        <v>210</v>
      </c>
    </row>
    <row r="317" spans="2:6">
      <c r="B317" s="1">
        <f t="shared" si="4"/>
        <v>257</v>
      </c>
      <c r="C317" s="227" t="s">
        <v>375</v>
      </c>
      <c r="D317" s="232">
        <v>15263.122967681995</v>
      </c>
      <c r="E317" s="11">
        <v>23</v>
      </c>
      <c r="F317" s="11" t="s">
        <v>210</v>
      </c>
    </row>
    <row r="318" spans="2:6">
      <c r="B318" s="1">
        <f t="shared" si="4"/>
        <v>258</v>
      </c>
      <c r="C318" s="228" t="s">
        <v>376</v>
      </c>
      <c r="D318" s="232">
        <v>122104.98374145596</v>
      </c>
      <c r="E318" s="11">
        <v>184</v>
      </c>
      <c r="F318" s="11" t="s">
        <v>176</v>
      </c>
    </row>
    <row r="319" spans="2:6">
      <c r="B319" s="1">
        <f t="shared" si="4"/>
        <v>259</v>
      </c>
      <c r="C319" s="228" t="s">
        <v>376</v>
      </c>
      <c r="D319" s="232">
        <v>27871.78976707147</v>
      </c>
      <c r="E319" s="11">
        <v>42</v>
      </c>
      <c r="F319" s="11" t="s">
        <v>190</v>
      </c>
    </row>
    <row r="320" spans="2:6">
      <c r="B320" s="1">
        <f t="shared" si="4"/>
        <v>260</v>
      </c>
      <c r="C320" s="226" t="s">
        <v>643</v>
      </c>
      <c r="D320" s="232">
        <v>69679.474417678677</v>
      </c>
      <c r="E320" s="10">
        <v>105</v>
      </c>
      <c r="F320" s="11" t="s">
        <v>190</v>
      </c>
    </row>
    <row r="321" spans="2:6">
      <c r="B321" s="1">
        <f t="shared" si="4"/>
        <v>261</v>
      </c>
      <c r="C321" s="228" t="s">
        <v>377</v>
      </c>
      <c r="D321" s="232">
        <v>12475.943990974849</v>
      </c>
      <c r="E321" s="11">
        <v>18.8</v>
      </c>
      <c r="F321" s="11" t="s">
        <v>211</v>
      </c>
    </row>
    <row r="322" spans="2:6">
      <c r="B322" s="1">
        <f t="shared" si="4"/>
        <v>262</v>
      </c>
      <c r="C322" s="228" t="s">
        <v>377</v>
      </c>
      <c r="D322" s="232">
        <v>45789.368903045986</v>
      </c>
      <c r="E322" s="11">
        <v>69</v>
      </c>
      <c r="F322" s="11" t="s">
        <v>211</v>
      </c>
    </row>
    <row r="323" spans="2:6">
      <c r="B323" s="1">
        <f t="shared" si="4"/>
        <v>263</v>
      </c>
      <c r="C323" s="226" t="s">
        <v>378</v>
      </c>
      <c r="D323" s="232">
        <v>25549.140619815513</v>
      </c>
      <c r="E323" s="10">
        <v>38.5</v>
      </c>
      <c r="F323" s="11" t="s">
        <v>190</v>
      </c>
    </row>
    <row r="324" spans="2:6">
      <c r="B324" s="1">
        <f t="shared" si="4"/>
        <v>264</v>
      </c>
      <c r="C324" s="228" t="s">
        <v>379</v>
      </c>
      <c r="D324" s="232">
        <v>66361.404207313026</v>
      </c>
      <c r="E324" s="11">
        <v>100</v>
      </c>
      <c r="F324" s="11" t="s">
        <v>190</v>
      </c>
    </row>
    <row r="325" spans="2:6">
      <c r="B325" s="1">
        <f t="shared" si="4"/>
        <v>265</v>
      </c>
      <c r="C325" s="228" t="s">
        <v>380</v>
      </c>
      <c r="D325" s="232">
        <v>43134.912734753467</v>
      </c>
      <c r="E325" s="11">
        <v>65</v>
      </c>
      <c r="F325" s="11" t="s">
        <v>190</v>
      </c>
    </row>
    <row r="326" spans="2:6">
      <c r="B326" s="1">
        <f t="shared" si="4"/>
        <v>266</v>
      </c>
      <c r="C326" s="228" t="s">
        <v>380</v>
      </c>
      <c r="D326" s="232">
        <v>43134.912734753467</v>
      </c>
      <c r="E326" s="11">
        <v>65</v>
      </c>
      <c r="F326" s="11" t="s">
        <v>190</v>
      </c>
    </row>
    <row r="327" spans="2:6">
      <c r="B327" s="1">
        <f t="shared" si="4"/>
        <v>267</v>
      </c>
      <c r="C327" s="226" t="s">
        <v>381</v>
      </c>
      <c r="D327" s="232">
        <v>39816.842524387816</v>
      </c>
      <c r="E327" s="10">
        <v>80</v>
      </c>
      <c r="F327" s="11" t="s">
        <v>209</v>
      </c>
    </row>
    <row r="328" spans="2:6">
      <c r="B328" s="1">
        <f t="shared" si="4"/>
        <v>268</v>
      </c>
      <c r="C328" s="228" t="s">
        <v>383</v>
      </c>
      <c r="D328" s="232">
        <v>15926.737009755125</v>
      </c>
      <c r="E328" s="11">
        <v>24</v>
      </c>
      <c r="F328" s="11" t="s">
        <v>210</v>
      </c>
    </row>
    <row r="329" spans="2:6">
      <c r="B329" s="1">
        <f t="shared" si="4"/>
        <v>269</v>
      </c>
      <c r="C329" s="228" t="s">
        <v>383</v>
      </c>
      <c r="D329" s="232">
        <v>14599.508925608865</v>
      </c>
      <c r="E329" s="11">
        <v>22</v>
      </c>
      <c r="F329" s="11" t="s">
        <v>210</v>
      </c>
    </row>
    <row r="330" spans="2:6">
      <c r="B330" s="1">
        <f t="shared" si="4"/>
        <v>270</v>
      </c>
      <c r="C330" s="228" t="s">
        <v>383</v>
      </c>
      <c r="D330" s="232">
        <v>14599.508925608865</v>
      </c>
      <c r="E330" s="11">
        <v>22</v>
      </c>
      <c r="F330" s="11" t="s">
        <v>210</v>
      </c>
    </row>
    <row r="331" spans="2:6">
      <c r="B331" s="1">
        <f t="shared" si="4"/>
        <v>271</v>
      </c>
      <c r="C331" s="228" t="s">
        <v>383</v>
      </c>
      <c r="D331" s="232">
        <v>137368.10670913797</v>
      </c>
      <c r="E331" s="11">
        <v>207</v>
      </c>
      <c r="F331" s="11" t="s">
        <v>210</v>
      </c>
    </row>
    <row r="332" spans="2:6">
      <c r="B332" s="1">
        <f t="shared" si="4"/>
        <v>272</v>
      </c>
      <c r="C332" s="227" t="s">
        <v>382</v>
      </c>
      <c r="D332" s="232">
        <v>13643.904705023557</v>
      </c>
      <c r="E332" s="10">
        <v>20.56</v>
      </c>
      <c r="F332" s="11" t="s">
        <v>182</v>
      </c>
    </row>
    <row r="333" spans="2:6">
      <c r="B333" s="1">
        <f t="shared" si="4"/>
        <v>273</v>
      </c>
      <c r="C333" s="227" t="s">
        <v>655</v>
      </c>
      <c r="D333" s="232">
        <v>43911.341163979028</v>
      </c>
      <c r="E333" s="10">
        <v>50.9</v>
      </c>
      <c r="F333" s="11"/>
    </row>
    <row r="334" spans="2:6">
      <c r="B334" s="1">
        <f t="shared" si="4"/>
        <v>274</v>
      </c>
      <c r="C334" s="226" t="s">
        <v>644</v>
      </c>
      <c r="D334" s="232">
        <v>53321.388280576015</v>
      </c>
      <c r="E334" s="10">
        <v>80.349999999999994</v>
      </c>
      <c r="F334" s="11" t="s">
        <v>182</v>
      </c>
    </row>
    <row r="335" spans="2:6">
      <c r="B335" s="1">
        <f t="shared" si="4"/>
        <v>275</v>
      </c>
      <c r="C335" s="226" t="s">
        <v>644</v>
      </c>
      <c r="D335" s="232">
        <v>47780.211029265374</v>
      </c>
      <c r="E335" s="11">
        <v>72</v>
      </c>
      <c r="F335" s="11" t="s">
        <v>182</v>
      </c>
    </row>
    <row r="336" spans="2:6">
      <c r="B336" s="1">
        <f t="shared" si="4"/>
        <v>276</v>
      </c>
      <c r="C336" s="228" t="s">
        <v>384</v>
      </c>
      <c r="D336" s="232">
        <v>44482.049240161919</v>
      </c>
      <c r="E336" s="11">
        <v>71.03</v>
      </c>
      <c r="F336" s="11" t="s">
        <v>211</v>
      </c>
    </row>
    <row r="337" spans="2:6">
      <c r="B337" s="1">
        <f t="shared" si="4"/>
        <v>277</v>
      </c>
      <c r="C337" s="228" t="s">
        <v>384</v>
      </c>
      <c r="D337" s="232">
        <v>31528.303138894418</v>
      </c>
      <c r="E337" s="11">
        <v>47.51</v>
      </c>
      <c r="F337" s="11" t="s">
        <v>211</v>
      </c>
    </row>
    <row r="338" spans="2:6">
      <c r="B338" s="1">
        <f t="shared" si="4"/>
        <v>278</v>
      </c>
      <c r="C338" s="226" t="s">
        <v>385</v>
      </c>
      <c r="D338" s="232">
        <v>37162.386356095296</v>
      </c>
      <c r="E338" s="10">
        <v>56</v>
      </c>
      <c r="F338" s="11" t="s">
        <v>212</v>
      </c>
    </row>
    <row r="339" spans="2:6">
      <c r="B339" s="1">
        <f t="shared" si="4"/>
        <v>279</v>
      </c>
      <c r="C339" s="226" t="s">
        <v>590</v>
      </c>
      <c r="D339" s="232">
        <v>10617.824673170084</v>
      </c>
      <c r="E339" s="11">
        <v>16</v>
      </c>
      <c r="F339" s="11" t="s">
        <v>212</v>
      </c>
    </row>
    <row r="340" spans="2:6">
      <c r="B340" s="1">
        <f t="shared" si="4"/>
        <v>280</v>
      </c>
      <c r="C340" s="228" t="s">
        <v>591</v>
      </c>
      <c r="D340" s="232">
        <v>33180.702103656513</v>
      </c>
      <c r="E340" s="11">
        <v>50</v>
      </c>
      <c r="F340" s="11" t="s">
        <v>212</v>
      </c>
    </row>
    <row r="341" spans="2:6">
      <c r="B341" s="1">
        <f t="shared" si="4"/>
        <v>281</v>
      </c>
      <c r="C341" s="228" t="s">
        <v>591</v>
      </c>
      <c r="D341" s="232">
        <v>20572.035304267036</v>
      </c>
      <c r="E341" s="11">
        <v>31</v>
      </c>
      <c r="F341" s="11" t="s">
        <v>212</v>
      </c>
    </row>
    <row r="342" spans="2:6">
      <c r="B342" s="1">
        <f t="shared" si="4"/>
        <v>282</v>
      </c>
      <c r="C342" s="228" t="s">
        <v>591</v>
      </c>
      <c r="D342" s="232">
        <v>17917.579135974516</v>
      </c>
      <c r="E342" s="11">
        <v>27</v>
      </c>
      <c r="F342" s="11" t="s">
        <v>212</v>
      </c>
    </row>
    <row r="343" spans="2:6">
      <c r="B343" s="1">
        <f t="shared" si="4"/>
        <v>283</v>
      </c>
      <c r="C343" s="228" t="s">
        <v>591</v>
      </c>
      <c r="D343" s="232">
        <v>8142.5442962373081</v>
      </c>
      <c r="E343" s="11">
        <v>12.27</v>
      </c>
      <c r="F343" s="11" t="s">
        <v>212</v>
      </c>
    </row>
    <row r="344" spans="2:6">
      <c r="B344" s="1">
        <f t="shared" si="4"/>
        <v>284</v>
      </c>
      <c r="C344" s="226" t="s">
        <v>591</v>
      </c>
      <c r="D344" s="232">
        <v>33180.702103656513</v>
      </c>
      <c r="E344" s="10">
        <v>50</v>
      </c>
      <c r="F344" s="11" t="s">
        <v>212</v>
      </c>
    </row>
    <row r="345" spans="2:6">
      <c r="B345" s="1">
        <f t="shared" si="4"/>
        <v>285</v>
      </c>
      <c r="C345" s="228" t="s">
        <v>591</v>
      </c>
      <c r="D345" s="232">
        <v>37162.386356095296</v>
      </c>
      <c r="E345" s="11">
        <v>56</v>
      </c>
      <c r="F345" s="11" t="s">
        <v>212</v>
      </c>
    </row>
    <row r="346" spans="2:6">
      <c r="B346" s="1">
        <f t="shared" si="4"/>
        <v>286</v>
      </c>
      <c r="C346" s="228" t="s">
        <v>591</v>
      </c>
      <c r="D346" s="232">
        <v>28037.693277589751</v>
      </c>
      <c r="E346" s="11">
        <v>42.25</v>
      </c>
      <c r="F346" s="11" t="s">
        <v>212</v>
      </c>
    </row>
    <row r="347" spans="2:6">
      <c r="B347" s="1">
        <f t="shared" si="4"/>
        <v>287</v>
      </c>
      <c r="C347" s="228" t="s">
        <v>591</v>
      </c>
      <c r="D347" s="232">
        <v>25217.333598778951</v>
      </c>
      <c r="E347" s="11">
        <v>38</v>
      </c>
      <c r="F347" s="11" t="s">
        <v>212</v>
      </c>
    </row>
    <row r="348" spans="2:6">
      <c r="B348" s="1">
        <f t="shared" si="4"/>
        <v>288</v>
      </c>
      <c r="C348" s="226" t="s">
        <v>591</v>
      </c>
      <c r="D348" s="232">
        <v>33844.316145729645</v>
      </c>
      <c r="E348" s="10">
        <v>51</v>
      </c>
      <c r="F348" s="11" t="s">
        <v>212</v>
      </c>
    </row>
    <row r="349" spans="2:6">
      <c r="B349" s="1">
        <f t="shared" si="4"/>
        <v>289</v>
      </c>
      <c r="C349" s="226" t="s">
        <v>591</v>
      </c>
      <c r="D349" s="232">
        <v>11281.438715243214</v>
      </c>
      <c r="E349" s="10">
        <v>17</v>
      </c>
      <c r="F349" s="11" t="s">
        <v>212</v>
      </c>
    </row>
    <row r="350" spans="2:6">
      <c r="B350" s="1">
        <f t="shared" si="4"/>
        <v>290</v>
      </c>
      <c r="C350" s="228" t="s">
        <v>386</v>
      </c>
      <c r="D350" s="232">
        <v>16590.351051828256</v>
      </c>
      <c r="E350" s="11">
        <v>25</v>
      </c>
      <c r="F350" s="11" t="s">
        <v>213</v>
      </c>
    </row>
    <row r="351" spans="2:6">
      <c r="B351" s="1">
        <f t="shared" ref="B351:B414" si="5">SUM(B350+1)</f>
        <v>291</v>
      </c>
      <c r="C351" s="231" t="s">
        <v>645</v>
      </c>
      <c r="D351" s="232">
        <v>149976.77350852743</v>
      </c>
      <c r="E351" s="10">
        <v>226</v>
      </c>
      <c r="F351" s="11" t="s">
        <v>176</v>
      </c>
    </row>
    <row r="352" spans="2:6">
      <c r="B352" s="1">
        <f t="shared" si="5"/>
        <v>292</v>
      </c>
      <c r="C352" s="226" t="s">
        <v>646</v>
      </c>
      <c r="D352" s="232">
        <v>15926.737009755125</v>
      </c>
      <c r="E352" s="16">
        <v>24</v>
      </c>
      <c r="F352" s="11" t="s">
        <v>190</v>
      </c>
    </row>
    <row r="353" spans="2:6">
      <c r="B353" s="1">
        <f t="shared" si="5"/>
        <v>293</v>
      </c>
      <c r="C353" s="226" t="s">
        <v>387</v>
      </c>
      <c r="D353" s="232">
        <v>53089.123365850421</v>
      </c>
      <c r="E353" s="10">
        <v>80</v>
      </c>
      <c r="F353" s="11" t="s">
        <v>176</v>
      </c>
    </row>
    <row r="354" spans="2:6">
      <c r="B354" s="1">
        <f t="shared" si="5"/>
        <v>294</v>
      </c>
      <c r="C354" s="227" t="s">
        <v>388</v>
      </c>
      <c r="D354" s="232">
        <v>6304.3333996947376</v>
      </c>
      <c r="E354" s="11">
        <v>9.5</v>
      </c>
      <c r="F354" s="13"/>
    </row>
    <row r="355" spans="2:6">
      <c r="B355" s="1">
        <f t="shared" si="5"/>
        <v>295</v>
      </c>
      <c r="C355" s="226" t="s">
        <v>388</v>
      </c>
      <c r="D355" s="232">
        <v>120903.8423253036</v>
      </c>
      <c r="E355" s="10">
        <v>182.19</v>
      </c>
      <c r="F355" s="11" t="s">
        <v>176</v>
      </c>
    </row>
    <row r="356" spans="2:6">
      <c r="B356" s="1">
        <f t="shared" si="5"/>
        <v>296</v>
      </c>
      <c r="C356" s="228" t="s">
        <v>389</v>
      </c>
      <c r="D356" s="232">
        <v>54416.351449996677</v>
      </c>
      <c r="E356" s="11">
        <v>82</v>
      </c>
      <c r="F356" s="11" t="s">
        <v>176</v>
      </c>
    </row>
    <row r="357" spans="2:6">
      <c r="B357" s="1">
        <f t="shared" si="5"/>
        <v>297</v>
      </c>
      <c r="C357" s="226" t="s">
        <v>390</v>
      </c>
      <c r="D357" s="232">
        <v>46452.982945119118</v>
      </c>
      <c r="E357" s="10">
        <v>70</v>
      </c>
      <c r="F357" s="11" t="s">
        <v>176</v>
      </c>
    </row>
    <row r="358" spans="2:6">
      <c r="B358" s="1">
        <f t="shared" si="5"/>
        <v>298</v>
      </c>
      <c r="C358" s="226" t="s">
        <v>391</v>
      </c>
      <c r="D358" s="232">
        <v>63706.948039020499</v>
      </c>
      <c r="E358" s="10">
        <v>96</v>
      </c>
      <c r="F358" s="13" t="s">
        <v>176</v>
      </c>
    </row>
    <row r="359" spans="2:6">
      <c r="B359" s="1">
        <f t="shared" si="5"/>
        <v>299</v>
      </c>
      <c r="C359" s="226" t="s">
        <v>391</v>
      </c>
      <c r="D359" s="232">
        <v>51761.895281704157</v>
      </c>
      <c r="E359" s="10">
        <v>78</v>
      </c>
      <c r="F359" s="11" t="s">
        <v>176</v>
      </c>
    </row>
    <row r="360" spans="2:6">
      <c r="B360" s="1">
        <f t="shared" si="5"/>
        <v>300</v>
      </c>
      <c r="C360" s="228" t="s">
        <v>391</v>
      </c>
      <c r="D360" s="232">
        <v>17253.965093901385</v>
      </c>
      <c r="E360" s="11">
        <v>26</v>
      </c>
      <c r="F360" s="11" t="s">
        <v>176</v>
      </c>
    </row>
    <row r="361" spans="2:6">
      <c r="B361" s="1">
        <f t="shared" si="5"/>
        <v>301</v>
      </c>
      <c r="C361" s="228" t="s">
        <v>391</v>
      </c>
      <c r="D361" s="232">
        <v>14599.508925608865</v>
      </c>
      <c r="E361" s="11">
        <v>22</v>
      </c>
      <c r="F361" s="11" t="s">
        <v>176</v>
      </c>
    </row>
    <row r="362" spans="2:6">
      <c r="B362" s="1">
        <f t="shared" si="5"/>
        <v>302</v>
      </c>
      <c r="C362" s="228" t="s">
        <v>391</v>
      </c>
      <c r="D362" s="232">
        <v>30526.24593536399</v>
      </c>
      <c r="E362" s="11">
        <v>46</v>
      </c>
      <c r="F362" s="11" t="s">
        <v>176</v>
      </c>
    </row>
    <row r="363" spans="2:6">
      <c r="B363" s="1">
        <f t="shared" si="5"/>
        <v>303</v>
      </c>
      <c r="C363" s="226" t="s">
        <v>392</v>
      </c>
      <c r="D363" s="232">
        <v>39153.228482314684</v>
      </c>
      <c r="E363" s="10">
        <v>59</v>
      </c>
      <c r="F363" s="11" t="s">
        <v>203</v>
      </c>
    </row>
    <row r="364" spans="2:6">
      <c r="B364" s="1">
        <f t="shared" si="5"/>
        <v>304</v>
      </c>
      <c r="C364" s="226" t="s">
        <v>393</v>
      </c>
      <c r="D364" s="232">
        <v>53752.737407923545</v>
      </c>
      <c r="E364" s="10">
        <v>81</v>
      </c>
      <c r="F364" s="11" t="s">
        <v>176</v>
      </c>
    </row>
    <row r="365" spans="2:6">
      <c r="B365" s="1">
        <f t="shared" si="5"/>
        <v>305</v>
      </c>
      <c r="C365" s="228" t="s">
        <v>394</v>
      </c>
      <c r="D365" s="232">
        <v>81956.334196031588</v>
      </c>
      <c r="E365" s="11">
        <v>123.5</v>
      </c>
      <c r="F365" s="11" t="s">
        <v>179</v>
      </c>
    </row>
    <row r="366" spans="2:6">
      <c r="B366" s="1">
        <f t="shared" si="5"/>
        <v>306</v>
      </c>
      <c r="C366" s="228" t="s">
        <v>394</v>
      </c>
      <c r="D366" s="232">
        <v>181166.63348596456</v>
      </c>
      <c r="E366" s="11">
        <v>273</v>
      </c>
      <c r="F366" s="11" t="s">
        <v>179</v>
      </c>
    </row>
    <row r="367" spans="2:6">
      <c r="B367" s="1">
        <f t="shared" si="5"/>
        <v>307</v>
      </c>
      <c r="C367" s="228" t="s">
        <v>396</v>
      </c>
      <c r="D367" s="232">
        <v>75652.000796336841</v>
      </c>
      <c r="E367" s="11">
        <v>114</v>
      </c>
      <c r="F367" s="11" t="s">
        <v>214</v>
      </c>
    </row>
    <row r="368" spans="2:6">
      <c r="B368" s="1">
        <f t="shared" si="5"/>
        <v>308</v>
      </c>
      <c r="C368" s="226" t="s">
        <v>395</v>
      </c>
      <c r="D368" s="232">
        <v>31189.859977437121</v>
      </c>
      <c r="E368" s="10">
        <v>47</v>
      </c>
      <c r="F368" s="11" t="s">
        <v>178</v>
      </c>
    </row>
    <row r="369" spans="2:6">
      <c r="B369" s="1">
        <f t="shared" si="5"/>
        <v>309</v>
      </c>
      <c r="C369" s="226" t="s">
        <v>395</v>
      </c>
      <c r="D369" s="232">
        <v>23226.491472559559</v>
      </c>
      <c r="E369" s="10">
        <v>35</v>
      </c>
      <c r="F369" s="13" t="s">
        <v>178</v>
      </c>
    </row>
    <row r="370" spans="2:6">
      <c r="B370" s="1">
        <f t="shared" si="5"/>
        <v>310</v>
      </c>
      <c r="C370" s="226" t="s">
        <v>395</v>
      </c>
      <c r="D370" s="232">
        <v>23226.491472559559</v>
      </c>
      <c r="E370" s="10">
        <v>35</v>
      </c>
      <c r="F370" s="13" t="s">
        <v>178</v>
      </c>
    </row>
    <row r="371" spans="2:6">
      <c r="B371" s="1">
        <f t="shared" si="5"/>
        <v>311</v>
      </c>
      <c r="C371" s="226" t="s">
        <v>395</v>
      </c>
      <c r="D371" s="232">
        <v>31189.859977437121</v>
      </c>
      <c r="E371" s="10">
        <v>47</v>
      </c>
      <c r="F371" s="13" t="s">
        <v>178</v>
      </c>
    </row>
    <row r="372" spans="2:6">
      <c r="B372" s="1">
        <f t="shared" si="5"/>
        <v>312</v>
      </c>
      <c r="C372" s="226" t="s">
        <v>397</v>
      </c>
      <c r="D372" s="232">
        <v>156612.91392925874</v>
      </c>
      <c r="E372" s="10">
        <v>236</v>
      </c>
      <c r="F372" s="11" t="s">
        <v>215</v>
      </c>
    </row>
    <row r="373" spans="2:6">
      <c r="B373" s="1">
        <f t="shared" si="5"/>
        <v>313</v>
      </c>
      <c r="C373" s="226" t="s">
        <v>398</v>
      </c>
      <c r="D373" s="232">
        <v>17917.579135974516</v>
      </c>
      <c r="E373" s="10">
        <v>27</v>
      </c>
      <c r="F373" s="13" t="s">
        <v>216</v>
      </c>
    </row>
    <row r="374" spans="2:6">
      <c r="B374" s="1">
        <f t="shared" si="5"/>
        <v>314</v>
      </c>
      <c r="C374" s="228" t="s">
        <v>398</v>
      </c>
      <c r="D374" s="232">
        <v>33844.316145729645</v>
      </c>
      <c r="E374" s="11">
        <v>51</v>
      </c>
      <c r="F374" s="13" t="s">
        <v>216</v>
      </c>
    </row>
    <row r="375" spans="2:6">
      <c r="B375" s="1">
        <f t="shared" si="5"/>
        <v>315</v>
      </c>
      <c r="C375" s="226" t="s">
        <v>398</v>
      </c>
      <c r="D375" s="232">
        <v>73661.158670117453</v>
      </c>
      <c r="E375" s="10">
        <v>111</v>
      </c>
      <c r="F375" s="11" t="s">
        <v>216</v>
      </c>
    </row>
    <row r="376" spans="2:6">
      <c r="B376" s="1">
        <f t="shared" si="5"/>
        <v>316</v>
      </c>
      <c r="C376" s="226" t="s">
        <v>399</v>
      </c>
      <c r="D376" s="232">
        <v>98214.878226823275</v>
      </c>
      <c r="E376" s="10">
        <v>148</v>
      </c>
      <c r="F376" s="11" t="s">
        <v>217</v>
      </c>
    </row>
    <row r="377" spans="2:6">
      <c r="B377" s="1">
        <f t="shared" si="5"/>
        <v>317</v>
      </c>
      <c r="C377" s="226" t="s">
        <v>400</v>
      </c>
      <c r="D377" s="232">
        <v>111686.24328090782</v>
      </c>
      <c r="E377" s="10">
        <v>168.3</v>
      </c>
      <c r="F377" s="11" t="s">
        <v>198</v>
      </c>
    </row>
    <row r="378" spans="2:6">
      <c r="B378" s="1">
        <f t="shared" si="5"/>
        <v>318</v>
      </c>
      <c r="C378" s="227" t="s">
        <v>400</v>
      </c>
      <c r="D378" s="232">
        <v>91047.846572433467</v>
      </c>
      <c r="E378" s="10">
        <v>137.19999999999999</v>
      </c>
      <c r="F378" s="11" t="s">
        <v>198</v>
      </c>
    </row>
    <row r="379" spans="2:6">
      <c r="B379" s="1">
        <f t="shared" si="5"/>
        <v>319</v>
      </c>
      <c r="C379" s="226" t="s">
        <v>401</v>
      </c>
      <c r="D379" s="232">
        <v>39153.228482314684</v>
      </c>
      <c r="E379" s="10">
        <v>59</v>
      </c>
      <c r="F379" s="11" t="s">
        <v>218</v>
      </c>
    </row>
    <row r="380" spans="2:6">
      <c r="B380" s="1">
        <f t="shared" si="5"/>
        <v>320</v>
      </c>
      <c r="C380" s="228" t="s">
        <v>401</v>
      </c>
      <c r="D380" s="232">
        <v>45125.754860972855</v>
      </c>
      <c r="E380" s="11">
        <v>68</v>
      </c>
      <c r="F380" s="11" t="s">
        <v>218</v>
      </c>
    </row>
    <row r="381" spans="2:6">
      <c r="B381" s="1">
        <f t="shared" si="5"/>
        <v>321</v>
      </c>
      <c r="C381" s="226" t="s">
        <v>402</v>
      </c>
      <c r="D381" s="232">
        <v>51947.707213484631</v>
      </c>
      <c r="E381" s="10">
        <v>78.28</v>
      </c>
      <c r="F381" s="11" t="s">
        <v>176</v>
      </c>
    </row>
    <row r="382" spans="2:6">
      <c r="B382" s="1">
        <f t="shared" si="5"/>
        <v>322</v>
      </c>
      <c r="C382" s="226" t="s">
        <v>402</v>
      </c>
      <c r="D382" s="232">
        <v>42856.194837082752</v>
      </c>
      <c r="E382" s="10">
        <v>64.58</v>
      </c>
      <c r="F382" s="11" t="s">
        <v>176</v>
      </c>
    </row>
    <row r="383" spans="2:6">
      <c r="B383" s="1">
        <f t="shared" si="5"/>
        <v>323</v>
      </c>
      <c r="C383" s="226" t="s">
        <v>403</v>
      </c>
      <c r="D383" s="232">
        <v>20572.035304267036</v>
      </c>
      <c r="E383" s="10">
        <v>31</v>
      </c>
      <c r="F383" s="11" t="s">
        <v>219</v>
      </c>
    </row>
    <row r="384" spans="2:6">
      <c r="B384" s="1">
        <f t="shared" si="5"/>
        <v>324</v>
      </c>
      <c r="C384" s="228" t="s">
        <v>404</v>
      </c>
      <c r="D384" s="232">
        <v>18581.193178047648</v>
      </c>
      <c r="E384" s="11">
        <v>28</v>
      </c>
      <c r="F384" s="11" t="s">
        <v>176</v>
      </c>
    </row>
    <row r="385" spans="2:6">
      <c r="B385" s="1">
        <f t="shared" si="5"/>
        <v>325</v>
      </c>
      <c r="C385" s="228" t="s">
        <v>405</v>
      </c>
      <c r="D385" s="232">
        <v>96887.650142677012</v>
      </c>
      <c r="E385" s="11">
        <v>146</v>
      </c>
      <c r="F385" s="11" t="s">
        <v>220</v>
      </c>
    </row>
    <row r="386" spans="2:6">
      <c r="B386" s="1">
        <f t="shared" si="5"/>
        <v>326</v>
      </c>
      <c r="C386" s="228" t="s">
        <v>405</v>
      </c>
      <c r="D386" s="232">
        <v>242219.12535669253</v>
      </c>
      <c r="E386" s="11">
        <v>365</v>
      </c>
      <c r="F386" s="11" t="s">
        <v>220</v>
      </c>
    </row>
    <row r="387" spans="2:6">
      <c r="B387" s="1">
        <f t="shared" si="5"/>
        <v>327</v>
      </c>
      <c r="C387" s="228" t="s">
        <v>405</v>
      </c>
      <c r="D387" s="232">
        <v>627652.7971331873</v>
      </c>
      <c r="E387" s="11">
        <v>945.81</v>
      </c>
      <c r="F387" s="11" t="s">
        <v>220</v>
      </c>
    </row>
    <row r="388" spans="2:6">
      <c r="B388" s="1">
        <f t="shared" si="5"/>
        <v>328</v>
      </c>
      <c r="C388" s="228" t="s">
        <v>405</v>
      </c>
      <c r="D388" s="232">
        <v>138031.72075121108</v>
      </c>
      <c r="E388" s="11">
        <v>208</v>
      </c>
      <c r="F388" s="11" t="s">
        <v>220</v>
      </c>
    </row>
    <row r="389" spans="2:6">
      <c r="B389" s="1">
        <f t="shared" si="5"/>
        <v>329</v>
      </c>
      <c r="C389" s="228" t="s">
        <v>405</v>
      </c>
      <c r="D389" s="232">
        <v>27871.78976707147</v>
      </c>
      <c r="E389" s="11">
        <v>42</v>
      </c>
      <c r="F389" s="11"/>
    </row>
    <row r="390" spans="2:6">
      <c r="B390" s="1">
        <f t="shared" si="5"/>
        <v>330</v>
      </c>
      <c r="C390" s="228" t="s">
        <v>405</v>
      </c>
      <c r="D390" s="232">
        <v>561550.20240228286</v>
      </c>
      <c r="E390" s="11">
        <v>846.2</v>
      </c>
      <c r="F390" s="11" t="s">
        <v>220</v>
      </c>
    </row>
    <row r="391" spans="2:6">
      <c r="B391" s="1">
        <f t="shared" si="5"/>
        <v>331</v>
      </c>
      <c r="C391" s="228" t="s">
        <v>405</v>
      </c>
      <c r="D391" s="232">
        <v>44793.947839936292</v>
      </c>
      <c r="E391" s="11">
        <v>67.5</v>
      </c>
      <c r="F391" s="11" t="s">
        <v>220</v>
      </c>
    </row>
    <row r="392" spans="2:6">
      <c r="B392" s="1">
        <f t="shared" si="5"/>
        <v>332</v>
      </c>
      <c r="C392" s="228" t="s">
        <v>652</v>
      </c>
      <c r="D392" s="232">
        <v>29199.01785121773</v>
      </c>
      <c r="E392" s="11">
        <v>44</v>
      </c>
      <c r="F392" s="11"/>
    </row>
    <row r="393" spans="2:6">
      <c r="B393" s="1">
        <f t="shared" si="5"/>
        <v>333</v>
      </c>
      <c r="C393" s="228" t="s">
        <v>406</v>
      </c>
      <c r="D393" s="232">
        <v>197093.37049571969</v>
      </c>
      <c r="E393" s="11">
        <v>297</v>
      </c>
      <c r="F393" s="11" t="s">
        <v>221</v>
      </c>
    </row>
    <row r="394" spans="2:6">
      <c r="B394" s="1">
        <f t="shared" si="5"/>
        <v>334</v>
      </c>
      <c r="C394" s="228" t="s">
        <v>407</v>
      </c>
      <c r="D394" s="232">
        <v>149313.15946645429</v>
      </c>
      <c r="E394" s="11">
        <v>225</v>
      </c>
      <c r="F394" s="11" t="s">
        <v>176</v>
      </c>
    </row>
    <row r="395" spans="2:6">
      <c r="B395" s="1">
        <f t="shared" si="5"/>
        <v>335</v>
      </c>
      <c r="C395" s="228" t="s">
        <v>408</v>
      </c>
      <c r="D395" s="232">
        <v>23226.491472559559</v>
      </c>
      <c r="E395" s="11">
        <v>35</v>
      </c>
      <c r="F395" s="11" t="s">
        <v>222</v>
      </c>
    </row>
    <row r="396" spans="2:6">
      <c r="B396" s="1">
        <f t="shared" si="5"/>
        <v>336</v>
      </c>
      <c r="C396" s="228" t="s">
        <v>409</v>
      </c>
      <c r="D396" s="232">
        <v>27539.982746034904</v>
      </c>
      <c r="E396" s="11">
        <v>41.5</v>
      </c>
      <c r="F396" s="11" t="s">
        <v>208</v>
      </c>
    </row>
    <row r="397" spans="2:6">
      <c r="B397" s="1">
        <f t="shared" si="5"/>
        <v>337</v>
      </c>
      <c r="C397" s="228" t="s">
        <v>410</v>
      </c>
      <c r="D397" s="232">
        <v>27208.175724998338</v>
      </c>
      <c r="E397" s="11">
        <v>41</v>
      </c>
      <c r="F397" s="11" t="s">
        <v>192</v>
      </c>
    </row>
    <row r="398" spans="2:6">
      <c r="B398" s="1">
        <f t="shared" si="5"/>
        <v>338</v>
      </c>
      <c r="C398" s="228" t="s">
        <v>410</v>
      </c>
      <c r="D398" s="232">
        <v>10617.824673170084</v>
      </c>
      <c r="E398" s="11">
        <v>16</v>
      </c>
      <c r="F398" s="11" t="s">
        <v>192</v>
      </c>
    </row>
    <row r="399" spans="2:6">
      <c r="B399" s="1">
        <f t="shared" si="5"/>
        <v>339</v>
      </c>
      <c r="C399" s="228" t="s">
        <v>411</v>
      </c>
      <c r="D399" s="232">
        <v>63706.948039020499</v>
      </c>
      <c r="E399" s="11">
        <v>96</v>
      </c>
      <c r="F399" s="11" t="s">
        <v>223</v>
      </c>
    </row>
    <row r="400" spans="2:6">
      <c r="B400" s="1">
        <f t="shared" si="5"/>
        <v>340</v>
      </c>
      <c r="C400" s="228" t="s">
        <v>412</v>
      </c>
      <c r="D400" s="232">
        <v>78306.456964629368</v>
      </c>
      <c r="E400" s="12">
        <v>118</v>
      </c>
      <c r="F400" s="11" t="s">
        <v>223</v>
      </c>
    </row>
    <row r="401" spans="2:6">
      <c r="B401" s="1">
        <f t="shared" si="5"/>
        <v>341</v>
      </c>
      <c r="C401" s="226" t="s">
        <v>413</v>
      </c>
      <c r="D401" s="232">
        <v>169885.19477072134</v>
      </c>
      <c r="E401" s="10">
        <v>256</v>
      </c>
      <c r="F401" s="11" t="s">
        <v>176</v>
      </c>
    </row>
    <row r="402" spans="2:6">
      <c r="B402" s="1">
        <f t="shared" si="5"/>
        <v>342</v>
      </c>
      <c r="C402" s="226" t="s">
        <v>413</v>
      </c>
      <c r="D402" s="232">
        <v>24553.719556705819</v>
      </c>
      <c r="E402" s="10">
        <v>37</v>
      </c>
      <c r="F402" s="11" t="s">
        <v>176</v>
      </c>
    </row>
    <row r="403" spans="2:6">
      <c r="B403" s="1">
        <f t="shared" si="5"/>
        <v>343</v>
      </c>
      <c r="C403" s="226" t="s">
        <v>414</v>
      </c>
      <c r="D403" s="232">
        <v>331807.02103656513</v>
      </c>
      <c r="E403" s="10">
        <v>500</v>
      </c>
      <c r="F403" s="11" t="s">
        <v>176</v>
      </c>
    </row>
    <row r="404" spans="2:6">
      <c r="B404" s="1">
        <f t="shared" si="5"/>
        <v>344</v>
      </c>
      <c r="C404" s="226" t="s">
        <v>414</v>
      </c>
      <c r="D404" s="232">
        <v>145995.08925608866</v>
      </c>
      <c r="E404" s="10">
        <v>220</v>
      </c>
      <c r="F404" s="11" t="s">
        <v>176</v>
      </c>
    </row>
    <row r="405" spans="2:6">
      <c r="B405" s="1">
        <f t="shared" si="5"/>
        <v>345</v>
      </c>
      <c r="C405" s="226" t="s">
        <v>415</v>
      </c>
      <c r="D405" s="232">
        <v>10617.824673170084</v>
      </c>
      <c r="E405" s="10">
        <v>16</v>
      </c>
      <c r="F405" s="11"/>
    </row>
    <row r="406" spans="2:6">
      <c r="B406" s="1">
        <f t="shared" si="5"/>
        <v>346</v>
      </c>
      <c r="C406" s="228" t="s">
        <v>416</v>
      </c>
      <c r="D406" s="232">
        <v>33844.316145729645</v>
      </c>
      <c r="E406" s="11">
        <v>51</v>
      </c>
      <c r="F406" s="11" t="s">
        <v>183</v>
      </c>
    </row>
    <row r="407" spans="2:6">
      <c r="B407" s="1">
        <f t="shared" si="5"/>
        <v>347</v>
      </c>
      <c r="C407" s="228" t="s">
        <v>417</v>
      </c>
      <c r="D407" s="232">
        <v>39816.842524387816</v>
      </c>
      <c r="E407" s="12">
        <v>60</v>
      </c>
      <c r="F407" s="11" t="s">
        <v>224</v>
      </c>
    </row>
    <row r="408" spans="2:6">
      <c r="B408" s="1">
        <f t="shared" si="5"/>
        <v>348</v>
      </c>
      <c r="C408" s="228" t="s">
        <v>418</v>
      </c>
      <c r="D408" s="232">
        <v>66361.404207313026</v>
      </c>
      <c r="E408" s="12">
        <v>100</v>
      </c>
      <c r="F408" s="11" t="s">
        <v>224</v>
      </c>
    </row>
    <row r="409" spans="2:6">
      <c r="B409" s="1">
        <f t="shared" si="5"/>
        <v>349</v>
      </c>
      <c r="C409" s="228" t="s">
        <v>419</v>
      </c>
      <c r="D409" s="232">
        <v>92905.965890238236</v>
      </c>
      <c r="E409" s="11">
        <v>140</v>
      </c>
      <c r="F409" s="11" t="s">
        <v>224</v>
      </c>
    </row>
    <row r="410" spans="2:6">
      <c r="B410" s="1">
        <f t="shared" si="5"/>
        <v>350</v>
      </c>
      <c r="C410" s="228" t="s">
        <v>419</v>
      </c>
      <c r="D410" s="232">
        <v>46452.982945119118</v>
      </c>
      <c r="E410" s="11">
        <v>70</v>
      </c>
      <c r="F410" s="11" t="s">
        <v>224</v>
      </c>
    </row>
    <row r="411" spans="2:6">
      <c r="B411" s="1">
        <f t="shared" si="5"/>
        <v>351</v>
      </c>
      <c r="C411" s="228" t="s">
        <v>420</v>
      </c>
      <c r="D411" s="232">
        <v>29862.631893290862</v>
      </c>
      <c r="E411" s="11">
        <v>45</v>
      </c>
      <c r="F411" s="11" t="s">
        <v>225</v>
      </c>
    </row>
    <row r="412" spans="2:6">
      <c r="B412" s="1">
        <f t="shared" si="5"/>
        <v>352</v>
      </c>
      <c r="C412" s="227" t="s">
        <v>421</v>
      </c>
      <c r="D412" s="232">
        <v>9954.2106310969539</v>
      </c>
      <c r="E412" s="10">
        <v>15</v>
      </c>
      <c r="F412" s="11" t="s">
        <v>176</v>
      </c>
    </row>
    <row r="413" spans="2:6">
      <c r="B413" s="1">
        <f t="shared" si="5"/>
        <v>353</v>
      </c>
      <c r="C413" s="228" t="s">
        <v>422</v>
      </c>
      <c r="D413" s="232">
        <v>43134.912734753467</v>
      </c>
      <c r="E413" s="11">
        <v>65</v>
      </c>
      <c r="F413" s="11" t="s">
        <v>191</v>
      </c>
    </row>
    <row r="414" spans="2:6">
      <c r="B414" s="1">
        <f t="shared" si="5"/>
        <v>354</v>
      </c>
      <c r="C414" s="226" t="s">
        <v>423</v>
      </c>
      <c r="D414" s="232">
        <v>119450.52757316345</v>
      </c>
      <c r="E414" s="10">
        <v>180</v>
      </c>
      <c r="F414" s="11" t="s">
        <v>191</v>
      </c>
    </row>
    <row r="415" spans="2:6">
      <c r="B415" s="1">
        <f t="shared" ref="B415:B478" si="6">SUM(B414+1)</f>
        <v>355</v>
      </c>
      <c r="C415" s="226" t="s">
        <v>423</v>
      </c>
      <c r="D415" s="232">
        <v>49107.439113411638</v>
      </c>
      <c r="E415" s="10">
        <v>74</v>
      </c>
      <c r="F415" s="11" t="s">
        <v>191</v>
      </c>
    </row>
    <row r="416" spans="2:6">
      <c r="B416" s="1">
        <f t="shared" si="6"/>
        <v>356</v>
      </c>
      <c r="C416" s="226" t="s">
        <v>423</v>
      </c>
      <c r="D416" s="232">
        <v>17253.965093901385</v>
      </c>
      <c r="E416" s="10">
        <v>26</v>
      </c>
      <c r="F416" s="11" t="s">
        <v>191</v>
      </c>
    </row>
    <row r="417" spans="2:6">
      <c r="B417" s="1">
        <f t="shared" si="6"/>
        <v>357</v>
      </c>
      <c r="C417" s="226" t="s">
        <v>423</v>
      </c>
      <c r="D417" s="232">
        <v>37162.386356095296</v>
      </c>
      <c r="E417" s="10">
        <v>56</v>
      </c>
      <c r="F417" s="11" t="s">
        <v>191</v>
      </c>
    </row>
    <row r="418" spans="2:6">
      <c r="B418" s="1">
        <f t="shared" si="6"/>
        <v>358</v>
      </c>
      <c r="C418" s="226" t="s">
        <v>423</v>
      </c>
      <c r="D418" s="232">
        <v>36498.772314022164</v>
      </c>
      <c r="E418" s="10">
        <v>55</v>
      </c>
      <c r="F418" s="11" t="s">
        <v>191</v>
      </c>
    </row>
    <row r="419" spans="2:6">
      <c r="B419" s="1">
        <f t="shared" si="6"/>
        <v>359</v>
      </c>
      <c r="C419" s="226" t="s">
        <v>423</v>
      </c>
      <c r="D419" s="232">
        <v>44462.140818899723</v>
      </c>
      <c r="E419" s="10">
        <v>67</v>
      </c>
      <c r="F419" s="11" t="s">
        <v>191</v>
      </c>
    </row>
    <row r="420" spans="2:6">
      <c r="B420" s="1">
        <f t="shared" si="6"/>
        <v>360</v>
      </c>
      <c r="C420" s="226" t="s">
        <v>423</v>
      </c>
      <c r="D420" s="232">
        <v>36498.772314022164</v>
      </c>
      <c r="E420" s="10">
        <v>55</v>
      </c>
      <c r="F420" s="11" t="s">
        <v>191</v>
      </c>
    </row>
    <row r="421" spans="2:6">
      <c r="B421" s="1">
        <f t="shared" si="6"/>
        <v>361</v>
      </c>
      <c r="C421" s="228" t="s">
        <v>423</v>
      </c>
      <c r="D421" s="232">
        <v>6636.1404207313026</v>
      </c>
      <c r="E421" s="11">
        <v>10</v>
      </c>
      <c r="F421" s="11" t="s">
        <v>191</v>
      </c>
    </row>
    <row r="422" spans="2:6">
      <c r="B422" s="1">
        <f t="shared" si="6"/>
        <v>362</v>
      </c>
      <c r="C422" s="228" t="s">
        <v>424</v>
      </c>
      <c r="D422" s="232">
        <v>4645.298294511912</v>
      </c>
      <c r="E422" s="11">
        <v>7</v>
      </c>
      <c r="F422" s="11" t="s">
        <v>225</v>
      </c>
    </row>
    <row r="423" spans="2:6">
      <c r="B423" s="1">
        <f t="shared" si="6"/>
        <v>363</v>
      </c>
      <c r="C423" s="226" t="s">
        <v>425</v>
      </c>
      <c r="D423" s="232">
        <v>35835.158271949032</v>
      </c>
      <c r="E423" s="10">
        <v>54</v>
      </c>
      <c r="F423" s="11" t="s">
        <v>181</v>
      </c>
    </row>
    <row r="424" spans="2:6">
      <c r="B424" s="1">
        <f t="shared" si="6"/>
        <v>364</v>
      </c>
      <c r="C424" s="226" t="s">
        <v>425</v>
      </c>
      <c r="D424" s="232">
        <v>36498.772314022164</v>
      </c>
      <c r="E424" s="10">
        <v>55</v>
      </c>
      <c r="F424" s="11" t="s">
        <v>181</v>
      </c>
    </row>
    <row r="425" spans="2:6">
      <c r="B425" s="1">
        <f t="shared" si="6"/>
        <v>365</v>
      </c>
      <c r="C425" s="226" t="s">
        <v>426</v>
      </c>
      <c r="D425" s="232">
        <v>6636.1404207313026</v>
      </c>
      <c r="E425" s="10">
        <v>10</v>
      </c>
      <c r="F425" s="11" t="s">
        <v>181</v>
      </c>
    </row>
    <row r="426" spans="2:6">
      <c r="B426" s="1">
        <f t="shared" si="6"/>
        <v>366</v>
      </c>
      <c r="C426" s="228" t="s">
        <v>426</v>
      </c>
      <c r="D426" s="232">
        <v>5308.9123365850419</v>
      </c>
      <c r="E426" s="11">
        <v>10.45</v>
      </c>
      <c r="F426" s="11" t="s">
        <v>181</v>
      </c>
    </row>
    <row r="427" spans="2:6">
      <c r="B427" s="1">
        <f t="shared" si="6"/>
        <v>367</v>
      </c>
      <c r="C427" s="228" t="s">
        <v>427</v>
      </c>
      <c r="D427" s="232">
        <v>62379.719954874243</v>
      </c>
      <c r="E427" s="11">
        <v>94</v>
      </c>
      <c r="F427" s="11" t="s">
        <v>181</v>
      </c>
    </row>
    <row r="428" spans="2:6">
      <c r="B428" s="1">
        <f t="shared" si="6"/>
        <v>368</v>
      </c>
      <c r="C428" s="226" t="s">
        <v>428</v>
      </c>
      <c r="D428" s="232">
        <v>18581.193178047648</v>
      </c>
      <c r="E428" s="10">
        <v>28</v>
      </c>
      <c r="F428" s="11" t="s">
        <v>226</v>
      </c>
    </row>
    <row r="429" spans="2:6">
      <c r="B429" s="1">
        <f t="shared" si="6"/>
        <v>369</v>
      </c>
      <c r="C429" s="226" t="s">
        <v>428</v>
      </c>
      <c r="D429" s="232">
        <v>17917.579135974516</v>
      </c>
      <c r="E429" s="10">
        <v>27</v>
      </c>
      <c r="F429" s="11" t="s">
        <v>226</v>
      </c>
    </row>
    <row r="430" spans="2:6">
      <c r="B430" s="1">
        <f t="shared" si="6"/>
        <v>370</v>
      </c>
      <c r="C430" s="226" t="s">
        <v>429</v>
      </c>
      <c r="D430" s="232">
        <v>18581.193178047648</v>
      </c>
      <c r="E430" s="10">
        <v>28</v>
      </c>
      <c r="F430" s="11" t="s">
        <v>226</v>
      </c>
    </row>
    <row r="431" spans="2:6">
      <c r="B431" s="1">
        <f t="shared" si="6"/>
        <v>371</v>
      </c>
      <c r="C431" s="226" t="s">
        <v>429</v>
      </c>
      <c r="D431" s="232">
        <v>28535.403809144598</v>
      </c>
      <c r="E431" s="10">
        <v>43</v>
      </c>
      <c r="F431" s="11" t="s">
        <v>226</v>
      </c>
    </row>
    <row r="432" spans="2:6">
      <c r="B432" s="1">
        <f t="shared" si="6"/>
        <v>372</v>
      </c>
      <c r="C432" s="228" t="s">
        <v>430</v>
      </c>
      <c r="D432" s="232">
        <v>5308.9123365850419</v>
      </c>
      <c r="E432" s="11">
        <v>8</v>
      </c>
      <c r="F432" s="11" t="s">
        <v>180</v>
      </c>
    </row>
    <row r="433" spans="2:6">
      <c r="B433" s="1">
        <f t="shared" si="6"/>
        <v>373</v>
      </c>
      <c r="C433" s="228" t="s">
        <v>431</v>
      </c>
      <c r="D433" s="232">
        <v>27871.78976707147</v>
      </c>
      <c r="E433" s="11">
        <v>42</v>
      </c>
      <c r="F433" s="11" t="s">
        <v>180</v>
      </c>
    </row>
    <row r="434" spans="2:6">
      <c r="B434" s="1">
        <f t="shared" si="6"/>
        <v>374</v>
      </c>
      <c r="C434" s="226" t="s">
        <v>432</v>
      </c>
      <c r="D434" s="232">
        <v>27208.175724998338</v>
      </c>
      <c r="E434" s="10">
        <v>41</v>
      </c>
      <c r="F434" s="11" t="s">
        <v>188</v>
      </c>
    </row>
    <row r="435" spans="2:6">
      <c r="B435" s="1">
        <f t="shared" si="6"/>
        <v>375</v>
      </c>
      <c r="C435" s="228" t="s">
        <v>432</v>
      </c>
      <c r="D435" s="232">
        <v>15263.122967681995</v>
      </c>
      <c r="E435" s="11">
        <v>23</v>
      </c>
      <c r="F435" s="13" t="s">
        <v>188</v>
      </c>
    </row>
    <row r="436" spans="2:6">
      <c r="B436" s="1">
        <f t="shared" si="6"/>
        <v>376</v>
      </c>
      <c r="C436" s="228" t="s">
        <v>432</v>
      </c>
      <c r="D436" s="232">
        <v>18581.193178047648</v>
      </c>
      <c r="E436" s="11">
        <v>28</v>
      </c>
      <c r="F436" s="11" t="s">
        <v>188</v>
      </c>
    </row>
    <row r="437" spans="2:6">
      <c r="B437" s="1">
        <f t="shared" si="6"/>
        <v>377</v>
      </c>
      <c r="C437" s="226" t="s">
        <v>433</v>
      </c>
      <c r="D437" s="232">
        <v>10617.824673170084</v>
      </c>
      <c r="E437" s="10">
        <v>16</v>
      </c>
      <c r="F437" s="11" t="s">
        <v>188</v>
      </c>
    </row>
    <row r="438" spans="2:6">
      <c r="B438" s="1">
        <f t="shared" si="6"/>
        <v>378</v>
      </c>
      <c r="C438" s="228" t="s">
        <v>434</v>
      </c>
      <c r="D438" s="232">
        <v>27871.78976707147</v>
      </c>
      <c r="E438" s="11">
        <v>42</v>
      </c>
      <c r="F438" s="11" t="s">
        <v>188</v>
      </c>
    </row>
    <row r="439" spans="2:6">
      <c r="B439" s="1">
        <f t="shared" si="6"/>
        <v>379</v>
      </c>
      <c r="C439" s="226" t="s">
        <v>435</v>
      </c>
      <c r="D439" s="232">
        <v>5308.9123365850419</v>
      </c>
      <c r="E439" s="10">
        <v>8</v>
      </c>
      <c r="F439" s="11" t="s">
        <v>188</v>
      </c>
    </row>
    <row r="440" spans="2:6">
      <c r="B440" s="1">
        <f t="shared" si="6"/>
        <v>380</v>
      </c>
      <c r="C440" s="226" t="s">
        <v>435</v>
      </c>
      <c r="D440" s="232">
        <v>13935.894883535735</v>
      </c>
      <c r="E440" s="10">
        <v>21</v>
      </c>
      <c r="F440" s="11" t="s">
        <v>188</v>
      </c>
    </row>
    <row r="441" spans="2:6">
      <c r="B441" s="1">
        <f t="shared" si="6"/>
        <v>381</v>
      </c>
      <c r="C441" s="226" t="s">
        <v>436</v>
      </c>
      <c r="D441" s="232">
        <v>15263.122967681995</v>
      </c>
      <c r="E441" s="10">
        <v>23</v>
      </c>
      <c r="F441" s="11" t="s">
        <v>184</v>
      </c>
    </row>
    <row r="442" spans="2:6">
      <c r="B442" s="1">
        <f t="shared" si="6"/>
        <v>382</v>
      </c>
      <c r="C442" s="226" t="s">
        <v>436</v>
      </c>
      <c r="D442" s="232">
        <v>12608.666799389475</v>
      </c>
      <c r="E442" s="10">
        <v>19</v>
      </c>
      <c r="F442" s="11" t="s">
        <v>184</v>
      </c>
    </row>
    <row r="443" spans="2:6">
      <c r="B443" s="1">
        <f t="shared" si="6"/>
        <v>383</v>
      </c>
      <c r="C443" s="226" t="s">
        <v>437</v>
      </c>
      <c r="D443" s="232">
        <v>27208.175724998338</v>
      </c>
      <c r="E443" s="10">
        <v>41</v>
      </c>
      <c r="F443" s="11" t="s">
        <v>184</v>
      </c>
    </row>
    <row r="444" spans="2:6">
      <c r="B444" s="1">
        <f t="shared" si="6"/>
        <v>384</v>
      </c>
      <c r="C444" s="226" t="s">
        <v>437</v>
      </c>
      <c r="D444" s="232">
        <v>14546.419802243016</v>
      </c>
      <c r="E444" s="10">
        <v>21.92</v>
      </c>
      <c r="F444" s="11" t="s">
        <v>184</v>
      </c>
    </row>
    <row r="445" spans="2:6">
      <c r="B445" s="1">
        <f t="shared" si="6"/>
        <v>385</v>
      </c>
      <c r="C445" s="226" t="s">
        <v>438</v>
      </c>
      <c r="D445" s="232">
        <v>26544.56168292521</v>
      </c>
      <c r="E445" s="10">
        <v>40</v>
      </c>
      <c r="F445" s="11" t="s">
        <v>204</v>
      </c>
    </row>
    <row r="446" spans="2:6">
      <c r="B446" s="1">
        <f t="shared" si="6"/>
        <v>386</v>
      </c>
      <c r="C446" s="226" t="s">
        <v>438</v>
      </c>
      <c r="D446" s="232">
        <v>19244.807220120776</v>
      </c>
      <c r="E446" s="10">
        <v>29</v>
      </c>
      <c r="F446" s="11" t="s">
        <v>204</v>
      </c>
    </row>
    <row r="447" spans="2:6">
      <c r="B447" s="1">
        <f t="shared" si="6"/>
        <v>387</v>
      </c>
      <c r="C447" s="226" t="s">
        <v>439</v>
      </c>
      <c r="D447" s="232">
        <v>21235.649346340168</v>
      </c>
      <c r="E447" s="10">
        <v>32</v>
      </c>
      <c r="F447" s="11" t="s">
        <v>204</v>
      </c>
    </row>
    <row r="448" spans="2:6">
      <c r="B448" s="1">
        <f t="shared" si="6"/>
        <v>388</v>
      </c>
      <c r="C448" s="228" t="s">
        <v>440</v>
      </c>
      <c r="D448" s="232">
        <v>30526.24593536399</v>
      </c>
      <c r="E448" s="11">
        <v>46</v>
      </c>
      <c r="F448" s="11" t="s">
        <v>204</v>
      </c>
    </row>
    <row r="449" spans="2:6">
      <c r="B449" s="1">
        <f t="shared" si="6"/>
        <v>389</v>
      </c>
      <c r="C449" s="226" t="s">
        <v>441</v>
      </c>
      <c r="D449" s="232">
        <v>91578.737806091973</v>
      </c>
      <c r="E449" s="10">
        <v>138</v>
      </c>
      <c r="F449" s="11" t="s">
        <v>176</v>
      </c>
    </row>
    <row r="450" spans="2:6">
      <c r="B450" s="1">
        <f t="shared" si="6"/>
        <v>390</v>
      </c>
      <c r="C450" s="228" t="s">
        <v>647</v>
      </c>
      <c r="D450" s="232">
        <v>1990.8421262193906</v>
      </c>
      <c r="E450" s="11">
        <v>3</v>
      </c>
      <c r="F450" s="11" t="s">
        <v>179</v>
      </c>
    </row>
    <row r="451" spans="2:6">
      <c r="B451" s="1">
        <f t="shared" si="6"/>
        <v>391</v>
      </c>
      <c r="C451" s="228" t="s">
        <v>442</v>
      </c>
      <c r="D451" s="232">
        <v>255690.49041077707</v>
      </c>
      <c r="E451" s="11">
        <v>385.3</v>
      </c>
      <c r="F451" s="11" t="s">
        <v>227</v>
      </c>
    </row>
    <row r="452" spans="2:6">
      <c r="B452" s="1">
        <f t="shared" si="6"/>
        <v>392</v>
      </c>
      <c r="C452" s="228" t="s">
        <v>443</v>
      </c>
      <c r="D452" s="232">
        <v>49107.439113411638</v>
      </c>
      <c r="E452" s="11">
        <v>74</v>
      </c>
      <c r="F452" s="11" t="s">
        <v>179</v>
      </c>
    </row>
    <row r="453" spans="2:6">
      <c r="B453" s="1">
        <f t="shared" si="6"/>
        <v>393</v>
      </c>
      <c r="C453" s="226" t="s">
        <v>443</v>
      </c>
      <c r="D453" s="232">
        <v>56407.193576216072</v>
      </c>
      <c r="E453" s="10">
        <v>85</v>
      </c>
      <c r="F453" s="11" t="s">
        <v>179</v>
      </c>
    </row>
    <row r="454" spans="2:6">
      <c r="B454" s="1">
        <f t="shared" si="6"/>
        <v>394</v>
      </c>
      <c r="C454" s="228" t="s">
        <v>444</v>
      </c>
      <c r="D454" s="232">
        <v>25549.140619815513</v>
      </c>
      <c r="E454" s="11">
        <v>38.5</v>
      </c>
      <c r="F454" s="11" t="s">
        <v>179</v>
      </c>
    </row>
    <row r="455" spans="2:6">
      <c r="B455" s="1">
        <f t="shared" si="6"/>
        <v>395</v>
      </c>
      <c r="C455" s="226" t="s">
        <v>446</v>
      </c>
      <c r="D455" s="232">
        <v>99542.106310969539</v>
      </c>
      <c r="E455" s="10">
        <v>150</v>
      </c>
      <c r="F455" s="11" t="s">
        <v>179</v>
      </c>
    </row>
    <row r="456" spans="2:6">
      <c r="B456" s="1">
        <f t="shared" si="6"/>
        <v>396</v>
      </c>
      <c r="C456" s="228" t="s">
        <v>446</v>
      </c>
      <c r="D456" s="232">
        <v>90915.123764018848</v>
      </c>
      <c r="E456" s="11">
        <v>137</v>
      </c>
      <c r="F456" s="11" t="s">
        <v>179</v>
      </c>
    </row>
    <row r="457" spans="2:6">
      <c r="B457" s="1">
        <f t="shared" si="6"/>
        <v>397</v>
      </c>
      <c r="C457" s="228" t="s">
        <v>446</v>
      </c>
      <c r="D457" s="232">
        <v>17917.579135974516</v>
      </c>
      <c r="E457" s="11">
        <v>27</v>
      </c>
      <c r="F457" s="11" t="s">
        <v>179</v>
      </c>
    </row>
    <row r="458" spans="2:6">
      <c r="B458" s="1">
        <f t="shared" si="6"/>
        <v>398</v>
      </c>
      <c r="C458" s="226" t="s">
        <v>446</v>
      </c>
      <c r="D458" s="232">
        <v>104187.40460548144</v>
      </c>
      <c r="E458" s="10">
        <v>157</v>
      </c>
      <c r="F458" s="11" t="s">
        <v>179</v>
      </c>
    </row>
    <row r="459" spans="2:6">
      <c r="B459" s="1">
        <f t="shared" si="6"/>
        <v>399</v>
      </c>
      <c r="C459" s="226" t="s">
        <v>446</v>
      </c>
      <c r="D459" s="232">
        <v>19908.421262193908</v>
      </c>
      <c r="E459" s="10">
        <v>30</v>
      </c>
      <c r="F459" s="11" t="s">
        <v>179</v>
      </c>
    </row>
    <row r="460" spans="2:6">
      <c r="B460" s="1">
        <f t="shared" si="6"/>
        <v>400</v>
      </c>
      <c r="C460" s="228" t="s">
        <v>446</v>
      </c>
      <c r="D460" s="232">
        <v>12608.666799389475</v>
      </c>
      <c r="E460" s="11">
        <v>19</v>
      </c>
      <c r="F460" s="11" t="s">
        <v>179</v>
      </c>
    </row>
    <row r="461" spans="2:6">
      <c r="B461" s="1">
        <f t="shared" si="6"/>
        <v>401</v>
      </c>
      <c r="C461" s="226" t="s">
        <v>445</v>
      </c>
      <c r="D461" s="232">
        <v>165903.51051828256</v>
      </c>
      <c r="E461" s="10">
        <v>250</v>
      </c>
      <c r="F461" s="11" t="s">
        <v>209</v>
      </c>
    </row>
    <row r="462" spans="2:6">
      <c r="B462" s="1">
        <f t="shared" si="6"/>
        <v>402</v>
      </c>
      <c r="C462" s="228" t="s">
        <v>447</v>
      </c>
      <c r="D462" s="232">
        <v>42471.298692680335</v>
      </c>
      <c r="E462" s="11">
        <v>64</v>
      </c>
      <c r="F462" s="11" t="s">
        <v>178</v>
      </c>
    </row>
    <row r="463" spans="2:6">
      <c r="B463" s="1">
        <f t="shared" si="6"/>
        <v>403</v>
      </c>
      <c r="C463" s="228" t="s">
        <v>447</v>
      </c>
      <c r="D463" s="232">
        <v>8626.9825469506923</v>
      </c>
      <c r="E463" s="11">
        <v>13</v>
      </c>
      <c r="F463" s="11" t="s">
        <v>178</v>
      </c>
    </row>
    <row r="464" spans="2:6">
      <c r="B464" s="1">
        <f t="shared" si="6"/>
        <v>404</v>
      </c>
      <c r="C464" s="226" t="s">
        <v>448</v>
      </c>
      <c r="D464" s="232">
        <v>29862.631893290862</v>
      </c>
      <c r="E464" s="10">
        <v>45</v>
      </c>
      <c r="F464" s="11" t="s">
        <v>178</v>
      </c>
    </row>
    <row r="465" spans="2:6">
      <c r="B465" s="1">
        <f t="shared" si="6"/>
        <v>405</v>
      </c>
      <c r="C465" s="226" t="s">
        <v>448</v>
      </c>
      <c r="D465" s="232">
        <v>35171.544229875901</v>
      </c>
      <c r="E465" s="10">
        <v>53</v>
      </c>
      <c r="F465" s="11" t="s">
        <v>178</v>
      </c>
    </row>
    <row r="466" spans="2:6">
      <c r="B466" s="1">
        <f t="shared" si="6"/>
        <v>406</v>
      </c>
      <c r="C466" s="228" t="s">
        <v>449</v>
      </c>
      <c r="D466" s="232">
        <v>267098.01579401421</v>
      </c>
      <c r="E466" s="11">
        <v>402.49</v>
      </c>
      <c r="F466" s="11" t="s">
        <v>176</v>
      </c>
    </row>
    <row r="467" spans="2:6">
      <c r="B467" s="1">
        <f t="shared" si="6"/>
        <v>407</v>
      </c>
      <c r="C467" s="228" t="s">
        <v>449</v>
      </c>
      <c r="D467" s="232">
        <v>186634.81319264715</v>
      </c>
      <c r="E467" s="11">
        <v>281.24</v>
      </c>
      <c r="F467" s="11" t="s">
        <v>176</v>
      </c>
    </row>
    <row r="468" spans="2:6">
      <c r="B468" s="1">
        <f t="shared" si="6"/>
        <v>408</v>
      </c>
      <c r="C468" s="227" t="s">
        <v>452</v>
      </c>
      <c r="D468" s="232">
        <v>17253.965093901385</v>
      </c>
      <c r="E468" s="11">
        <v>26</v>
      </c>
      <c r="F468" s="11" t="s">
        <v>208</v>
      </c>
    </row>
    <row r="469" spans="2:6">
      <c r="B469" s="1">
        <f t="shared" si="6"/>
        <v>409</v>
      </c>
      <c r="C469" s="227" t="s">
        <v>452</v>
      </c>
      <c r="D469" s="232">
        <v>23890.105514632687</v>
      </c>
      <c r="E469" s="11">
        <v>36</v>
      </c>
      <c r="F469" s="11" t="s">
        <v>208</v>
      </c>
    </row>
    <row r="470" spans="2:6">
      <c r="B470" s="1">
        <f t="shared" si="6"/>
        <v>410</v>
      </c>
      <c r="C470" s="227" t="s">
        <v>452</v>
      </c>
      <c r="D470" s="232">
        <v>13935.894883535735</v>
      </c>
      <c r="E470" s="11">
        <v>21</v>
      </c>
      <c r="F470" s="11" t="s">
        <v>208</v>
      </c>
    </row>
    <row r="471" spans="2:6">
      <c r="B471" s="1">
        <f t="shared" si="6"/>
        <v>411</v>
      </c>
      <c r="C471" s="227" t="s">
        <v>452</v>
      </c>
      <c r="D471" s="232">
        <v>10617.824673170084</v>
      </c>
      <c r="E471" s="11">
        <v>16</v>
      </c>
      <c r="F471" s="11" t="s">
        <v>208</v>
      </c>
    </row>
    <row r="472" spans="2:6">
      <c r="B472" s="1">
        <f t="shared" si="6"/>
        <v>412</v>
      </c>
      <c r="C472" s="227" t="s">
        <v>452</v>
      </c>
      <c r="D472" s="232">
        <v>11945.052757316344</v>
      </c>
      <c r="E472" s="11">
        <v>18</v>
      </c>
      <c r="F472" s="11" t="s">
        <v>208</v>
      </c>
    </row>
    <row r="473" spans="2:6">
      <c r="B473" s="1">
        <f t="shared" si="6"/>
        <v>413</v>
      </c>
      <c r="C473" s="227" t="s">
        <v>452</v>
      </c>
      <c r="D473" s="232">
        <v>7963.3685048775624</v>
      </c>
      <c r="E473" s="11">
        <v>12</v>
      </c>
      <c r="F473" s="11" t="s">
        <v>208</v>
      </c>
    </row>
    <row r="474" spans="2:6">
      <c r="B474" s="1">
        <f t="shared" si="6"/>
        <v>414</v>
      </c>
      <c r="C474" s="227" t="s">
        <v>452</v>
      </c>
      <c r="D474" s="232">
        <v>6636.1404207313026</v>
      </c>
      <c r="E474" s="11">
        <v>10</v>
      </c>
      <c r="F474" s="11"/>
    </row>
    <row r="475" spans="2:6">
      <c r="B475" s="1">
        <f t="shared" si="6"/>
        <v>415</v>
      </c>
      <c r="C475" s="227" t="s">
        <v>452</v>
      </c>
      <c r="D475" s="232">
        <v>7963.3685048775624</v>
      </c>
      <c r="E475" s="11">
        <v>12</v>
      </c>
      <c r="F475" s="11"/>
    </row>
    <row r="476" spans="2:6">
      <c r="B476" s="1">
        <f t="shared" si="6"/>
        <v>416</v>
      </c>
      <c r="C476" s="227" t="s">
        <v>452</v>
      </c>
      <c r="D476" s="232">
        <v>8626.9825469506923</v>
      </c>
      <c r="E476" s="11">
        <v>13</v>
      </c>
      <c r="F476" s="11"/>
    </row>
    <row r="477" spans="2:6">
      <c r="B477" s="1">
        <f t="shared" si="6"/>
        <v>417</v>
      </c>
      <c r="C477" s="227" t="s">
        <v>452</v>
      </c>
      <c r="D477" s="232">
        <v>11945.052757316344</v>
      </c>
      <c r="E477" s="11">
        <v>18</v>
      </c>
      <c r="F477" s="11" t="s">
        <v>208</v>
      </c>
    </row>
    <row r="478" spans="2:6">
      <c r="B478" s="1">
        <f t="shared" si="6"/>
        <v>418</v>
      </c>
      <c r="C478" s="227" t="s">
        <v>452</v>
      </c>
      <c r="D478" s="232">
        <v>80436.658039684116</v>
      </c>
      <c r="E478" s="11">
        <v>121.21</v>
      </c>
      <c r="F478" s="11" t="s">
        <v>208</v>
      </c>
    </row>
    <row r="479" spans="2:6">
      <c r="B479" s="1">
        <f t="shared" ref="B479:B530" si="7">SUM(B478+1)</f>
        <v>419</v>
      </c>
      <c r="C479" s="227" t="s">
        <v>452</v>
      </c>
      <c r="D479" s="232">
        <v>40480.456566460947</v>
      </c>
      <c r="E479" s="11">
        <v>61</v>
      </c>
      <c r="F479" s="13" t="s">
        <v>208</v>
      </c>
    </row>
    <row r="480" spans="2:6">
      <c r="B480" s="1">
        <f t="shared" si="7"/>
        <v>420</v>
      </c>
      <c r="C480" s="227" t="s">
        <v>452</v>
      </c>
      <c r="D480" s="232">
        <v>144667.86117194238</v>
      </c>
      <c r="E480" s="10">
        <v>218</v>
      </c>
      <c r="F480" s="11" t="s">
        <v>176</v>
      </c>
    </row>
    <row r="481" spans="2:6">
      <c r="B481" s="1">
        <f t="shared" si="7"/>
        <v>421</v>
      </c>
      <c r="C481" s="227" t="s">
        <v>452</v>
      </c>
      <c r="D481" s="232">
        <v>72400.291990178506</v>
      </c>
      <c r="E481" s="10">
        <v>109.1</v>
      </c>
      <c r="F481" s="11"/>
    </row>
    <row r="482" spans="2:6">
      <c r="B482" s="1">
        <f t="shared" si="7"/>
        <v>422</v>
      </c>
      <c r="C482" s="227" t="s">
        <v>452</v>
      </c>
      <c r="D482" s="232">
        <v>23823.744110425374</v>
      </c>
      <c r="E482" s="10">
        <v>35.9</v>
      </c>
      <c r="F482" s="11"/>
    </row>
    <row r="483" spans="2:6">
      <c r="B483" s="1">
        <f t="shared" si="7"/>
        <v>423</v>
      </c>
      <c r="C483" s="227" t="s">
        <v>452</v>
      </c>
      <c r="D483" s="232">
        <v>39153.228482314684</v>
      </c>
      <c r="E483" s="11">
        <v>59</v>
      </c>
      <c r="F483" s="11" t="s">
        <v>208</v>
      </c>
    </row>
    <row r="484" spans="2:6">
      <c r="B484" s="1">
        <f t="shared" si="7"/>
        <v>424</v>
      </c>
      <c r="C484" s="227" t="s">
        <v>452</v>
      </c>
      <c r="D484" s="232">
        <v>90251.509721945709</v>
      </c>
      <c r="E484" s="11">
        <v>136</v>
      </c>
      <c r="F484" s="11" t="s">
        <v>208</v>
      </c>
    </row>
    <row r="485" spans="2:6">
      <c r="B485" s="1">
        <f t="shared" si="7"/>
        <v>425</v>
      </c>
      <c r="C485" s="227" t="s">
        <v>452</v>
      </c>
      <c r="D485" s="232">
        <v>10617.824673170084</v>
      </c>
      <c r="E485" s="11">
        <v>16</v>
      </c>
      <c r="F485" s="11" t="s">
        <v>208</v>
      </c>
    </row>
    <row r="486" spans="2:6">
      <c r="B486" s="1">
        <f t="shared" si="7"/>
        <v>426</v>
      </c>
      <c r="C486" s="227" t="s">
        <v>452</v>
      </c>
      <c r="D486" s="232">
        <v>33844.316145729645</v>
      </c>
      <c r="E486" s="11">
        <v>51</v>
      </c>
      <c r="F486" s="11" t="s">
        <v>208</v>
      </c>
    </row>
    <row r="487" spans="2:6">
      <c r="B487" s="1">
        <f t="shared" si="7"/>
        <v>427</v>
      </c>
      <c r="C487" s="227" t="s">
        <v>452</v>
      </c>
      <c r="D487" s="232">
        <v>14493.330678877164</v>
      </c>
      <c r="E487" s="11">
        <v>21.84</v>
      </c>
      <c r="F487" s="11" t="s">
        <v>208</v>
      </c>
    </row>
    <row r="488" spans="2:6">
      <c r="B488" s="1">
        <f t="shared" si="7"/>
        <v>428</v>
      </c>
      <c r="C488" s="227" t="s">
        <v>452</v>
      </c>
      <c r="D488" s="232">
        <v>23226.491472559559</v>
      </c>
      <c r="E488" s="11">
        <v>35</v>
      </c>
      <c r="F488" s="11" t="s">
        <v>208</v>
      </c>
    </row>
    <row r="489" spans="2:6">
      <c r="B489" s="1">
        <f t="shared" si="7"/>
        <v>429</v>
      </c>
      <c r="C489" s="227" t="s">
        <v>452</v>
      </c>
      <c r="D489" s="232">
        <v>24553.719556705819</v>
      </c>
      <c r="E489" s="11">
        <v>37</v>
      </c>
      <c r="F489" s="11" t="s">
        <v>208</v>
      </c>
    </row>
    <row r="490" spans="2:6">
      <c r="B490" s="1">
        <f t="shared" si="7"/>
        <v>430</v>
      </c>
      <c r="C490" s="227" t="s">
        <v>452</v>
      </c>
      <c r="D490" s="232">
        <v>23890.105514632687</v>
      </c>
      <c r="E490" s="11">
        <v>36</v>
      </c>
      <c r="F490" s="11" t="s">
        <v>208</v>
      </c>
    </row>
    <row r="491" spans="2:6">
      <c r="B491" s="1">
        <f t="shared" si="7"/>
        <v>431</v>
      </c>
      <c r="C491" s="227" t="s">
        <v>452</v>
      </c>
      <c r="D491" s="232">
        <v>187802.77390669586</v>
      </c>
      <c r="E491" s="11">
        <v>283</v>
      </c>
      <c r="F491" s="11" t="s">
        <v>208</v>
      </c>
    </row>
    <row r="492" spans="2:6">
      <c r="B492" s="1">
        <f t="shared" si="7"/>
        <v>432</v>
      </c>
      <c r="C492" s="228" t="s">
        <v>451</v>
      </c>
      <c r="D492" s="232">
        <v>28535.403809144598</v>
      </c>
      <c r="E492" s="11">
        <v>43</v>
      </c>
      <c r="F492" s="11" t="s">
        <v>208</v>
      </c>
    </row>
    <row r="493" spans="2:6">
      <c r="B493" s="1">
        <f t="shared" si="7"/>
        <v>433</v>
      </c>
      <c r="C493" s="226" t="s">
        <v>450</v>
      </c>
      <c r="D493" s="232">
        <v>34507.930187802769</v>
      </c>
      <c r="E493" s="10">
        <v>52</v>
      </c>
      <c r="F493" s="11" t="s">
        <v>208</v>
      </c>
    </row>
    <row r="494" spans="2:6">
      <c r="B494" s="1">
        <f t="shared" si="7"/>
        <v>434</v>
      </c>
      <c r="C494" s="226" t="s">
        <v>450</v>
      </c>
      <c r="D494" s="232">
        <v>16590.351051828256</v>
      </c>
      <c r="E494" s="10">
        <v>25</v>
      </c>
      <c r="F494" s="11" t="s">
        <v>208</v>
      </c>
    </row>
    <row r="495" spans="2:6">
      <c r="B495" s="1">
        <f t="shared" si="7"/>
        <v>435</v>
      </c>
      <c r="C495" s="226" t="s">
        <v>453</v>
      </c>
      <c r="D495" s="232">
        <v>55663.945849094162</v>
      </c>
      <c r="E495" s="10">
        <v>83.88</v>
      </c>
      <c r="F495" s="11"/>
    </row>
    <row r="496" spans="2:6">
      <c r="B496" s="1">
        <f t="shared" si="7"/>
        <v>436</v>
      </c>
      <c r="C496" s="228" t="s">
        <v>454</v>
      </c>
      <c r="D496" s="232">
        <v>171557.50215674561</v>
      </c>
      <c r="E496" s="11">
        <v>258.52</v>
      </c>
      <c r="F496" s="11" t="s">
        <v>176</v>
      </c>
    </row>
    <row r="497" spans="2:6">
      <c r="B497" s="1">
        <f t="shared" si="7"/>
        <v>437</v>
      </c>
      <c r="C497" s="226" t="s">
        <v>455</v>
      </c>
      <c r="D497" s="232">
        <v>18581.193178047648</v>
      </c>
      <c r="E497" s="10">
        <v>28</v>
      </c>
      <c r="F497" s="11" t="s">
        <v>182</v>
      </c>
    </row>
    <row r="498" spans="2:6">
      <c r="B498" s="1">
        <f t="shared" si="7"/>
        <v>438</v>
      </c>
      <c r="C498" s="228" t="s">
        <v>455</v>
      </c>
      <c r="D498" s="232">
        <v>37162.386356095296</v>
      </c>
      <c r="E498" s="11">
        <v>56</v>
      </c>
      <c r="F498" s="11" t="s">
        <v>182</v>
      </c>
    </row>
    <row r="499" spans="2:6">
      <c r="B499" s="1">
        <f t="shared" si="7"/>
        <v>439</v>
      </c>
      <c r="C499" s="228" t="s">
        <v>455</v>
      </c>
      <c r="D499" s="232">
        <v>18581.193178047648</v>
      </c>
      <c r="E499" s="11">
        <v>28</v>
      </c>
      <c r="F499" s="11" t="s">
        <v>182</v>
      </c>
    </row>
    <row r="500" spans="2:6">
      <c r="B500" s="1">
        <f t="shared" si="7"/>
        <v>440</v>
      </c>
      <c r="C500" s="226" t="s">
        <v>456</v>
      </c>
      <c r="D500" s="232">
        <v>35835.158271949032</v>
      </c>
      <c r="E500" s="10">
        <v>54</v>
      </c>
      <c r="F500" s="11" t="s">
        <v>228</v>
      </c>
    </row>
    <row r="501" spans="2:6">
      <c r="B501" s="1">
        <f t="shared" si="7"/>
        <v>441</v>
      </c>
      <c r="C501" s="226" t="s">
        <v>456</v>
      </c>
      <c r="D501" s="232">
        <v>19244.807220120776</v>
      </c>
      <c r="E501" s="10">
        <v>29</v>
      </c>
      <c r="F501" s="11"/>
    </row>
    <row r="502" spans="2:6">
      <c r="B502" s="1">
        <f t="shared" si="7"/>
        <v>442</v>
      </c>
      <c r="C502" s="226" t="s">
        <v>457</v>
      </c>
      <c r="D502" s="232">
        <v>11281.438715243214</v>
      </c>
      <c r="E502" s="10">
        <v>17</v>
      </c>
      <c r="F502" s="11" t="s">
        <v>187</v>
      </c>
    </row>
    <row r="503" spans="2:6">
      <c r="B503" s="1">
        <f t="shared" si="7"/>
        <v>443</v>
      </c>
      <c r="C503" s="228" t="s">
        <v>458</v>
      </c>
      <c r="D503" s="232">
        <v>39816.842524387816</v>
      </c>
      <c r="E503" s="11">
        <v>60</v>
      </c>
      <c r="F503" s="11" t="s">
        <v>229</v>
      </c>
    </row>
    <row r="504" spans="2:6">
      <c r="B504" s="1">
        <f t="shared" si="7"/>
        <v>444</v>
      </c>
      <c r="C504" s="228" t="s">
        <v>458</v>
      </c>
      <c r="D504" s="232">
        <v>45125.754860972855</v>
      </c>
      <c r="E504" s="11">
        <v>68</v>
      </c>
      <c r="F504" s="11" t="s">
        <v>229</v>
      </c>
    </row>
    <row r="505" spans="2:6">
      <c r="B505" s="1">
        <f t="shared" si="7"/>
        <v>445</v>
      </c>
      <c r="C505" s="228" t="s">
        <v>458</v>
      </c>
      <c r="D505" s="232">
        <v>36498.772314022164</v>
      </c>
      <c r="E505" s="11">
        <v>55</v>
      </c>
      <c r="F505" s="11" t="s">
        <v>229</v>
      </c>
    </row>
    <row r="506" spans="2:6">
      <c r="B506" s="1">
        <f t="shared" si="7"/>
        <v>446</v>
      </c>
      <c r="C506" s="228" t="s">
        <v>458</v>
      </c>
      <c r="D506" s="232">
        <v>41807.684650607203</v>
      </c>
      <c r="E506" s="11">
        <v>63</v>
      </c>
      <c r="F506" s="11" t="s">
        <v>229</v>
      </c>
    </row>
    <row r="507" spans="2:6">
      <c r="B507" s="1">
        <f t="shared" si="7"/>
        <v>447</v>
      </c>
      <c r="C507" s="226" t="s">
        <v>459</v>
      </c>
      <c r="D507" s="232">
        <v>36034.242484570968</v>
      </c>
      <c r="E507" s="10">
        <v>54.3</v>
      </c>
      <c r="F507" s="11" t="s">
        <v>176</v>
      </c>
    </row>
    <row r="508" spans="2:6">
      <c r="B508" s="1">
        <f t="shared" si="7"/>
        <v>448</v>
      </c>
      <c r="C508" s="226" t="s">
        <v>460</v>
      </c>
      <c r="D508" s="232">
        <v>15263.122967681995</v>
      </c>
      <c r="E508" s="10">
        <v>23</v>
      </c>
      <c r="F508" s="11" t="s">
        <v>176</v>
      </c>
    </row>
    <row r="509" spans="2:6">
      <c r="B509" s="1">
        <f t="shared" si="7"/>
        <v>449</v>
      </c>
      <c r="C509" s="228" t="s">
        <v>460</v>
      </c>
      <c r="D509" s="232">
        <v>18581.193178047648</v>
      </c>
      <c r="E509" s="11">
        <v>28</v>
      </c>
      <c r="F509" s="11" t="s">
        <v>176</v>
      </c>
    </row>
    <row r="510" spans="2:6">
      <c r="B510" s="1">
        <f t="shared" si="7"/>
        <v>450</v>
      </c>
      <c r="C510" s="228" t="s">
        <v>460</v>
      </c>
      <c r="D510" s="232">
        <v>60388.877828654848</v>
      </c>
      <c r="E510" s="11">
        <v>91</v>
      </c>
      <c r="F510" s="11" t="s">
        <v>176</v>
      </c>
    </row>
    <row r="511" spans="2:6">
      <c r="B511" s="1">
        <f t="shared" si="7"/>
        <v>451</v>
      </c>
      <c r="C511" s="228" t="s">
        <v>461</v>
      </c>
      <c r="D511" s="232">
        <v>132722.80841462605</v>
      </c>
      <c r="E511" s="11">
        <v>200</v>
      </c>
      <c r="F511" s="11" t="s">
        <v>209</v>
      </c>
    </row>
    <row r="512" spans="2:6">
      <c r="B512" s="1">
        <f t="shared" si="7"/>
        <v>452</v>
      </c>
      <c r="C512" s="228" t="s">
        <v>462</v>
      </c>
      <c r="D512" s="232">
        <v>43798.526776826599</v>
      </c>
      <c r="E512" s="11">
        <v>66</v>
      </c>
      <c r="F512" s="11" t="s">
        <v>176</v>
      </c>
    </row>
    <row r="513" spans="2:6">
      <c r="B513" s="1">
        <f t="shared" si="7"/>
        <v>453</v>
      </c>
      <c r="C513" s="226" t="s">
        <v>648</v>
      </c>
      <c r="D513" s="232">
        <v>72997.544628044328</v>
      </c>
      <c r="E513" s="10">
        <v>110</v>
      </c>
      <c r="F513" s="11" t="s">
        <v>176</v>
      </c>
    </row>
    <row r="514" spans="2:6">
      <c r="B514" s="1">
        <f t="shared" si="7"/>
        <v>454</v>
      </c>
      <c r="C514" s="226" t="s">
        <v>649</v>
      </c>
      <c r="D514" s="232">
        <v>23890.105514632687</v>
      </c>
      <c r="E514" s="10">
        <v>36</v>
      </c>
      <c r="F514" s="11" t="s">
        <v>176</v>
      </c>
    </row>
    <row r="515" spans="2:6">
      <c r="B515" s="1">
        <f t="shared" si="7"/>
        <v>455</v>
      </c>
      <c r="C515" s="226" t="s">
        <v>463</v>
      </c>
      <c r="D515" s="232">
        <v>27208.175724998338</v>
      </c>
      <c r="E515" s="10">
        <v>41</v>
      </c>
      <c r="F515" s="11" t="s">
        <v>176</v>
      </c>
    </row>
    <row r="516" spans="2:6">
      <c r="B516" s="1">
        <f t="shared" si="7"/>
        <v>456</v>
      </c>
      <c r="C516" s="228" t="s">
        <v>464</v>
      </c>
      <c r="D516" s="232">
        <v>66361.404207313026</v>
      </c>
      <c r="E516" s="11">
        <v>100</v>
      </c>
      <c r="F516" s="11" t="s">
        <v>230</v>
      </c>
    </row>
    <row r="517" spans="2:6">
      <c r="B517" s="1">
        <f t="shared" si="7"/>
        <v>457</v>
      </c>
      <c r="C517" s="226" t="s">
        <v>465</v>
      </c>
      <c r="D517" s="232">
        <v>40480.456566460947</v>
      </c>
      <c r="E517" s="10">
        <v>61</v>
      </c>
      <c r="F517" s="11" t="s">
        <v>192</v>
      </c>
    </row>
    <row r="518" spans="2:6">
      <c r="B518" s="1">
        <f t="shared" si="7"/>
        <v>458</v>
      </c>
      <c r="C518" s="228" t="s">
        <v>466</v>
      </c>
      <c r="D518" s="232">
        <v>31853.474019510249</v>
      </c>
      <c r="E518" s="11">
        <v>48</v>
      </c>
      <c r="F518" s="11" t="s">
        <v>231</v>
      </c>
    </row>
    <row r="519" spans="2:6">
      <c r="B519" s="1">
        <f t="shared" si="7"/>
        <v>459</v>
      </c>
      <c r="C519" s="228" t="s">
        <v>467</v>
      </c>
      <c r="D519" s="232">
        <v>31853.474019510249</v>
      </c>
      <c r="E519" s="11">
        <v>48</v>
      </c>
      <c r="F519" s="11" t="s">
        <v>231</v>
      </c>
    </row>
    <row r="520" spans="2:6">
      <c r="B520" s="1">
        <f t="shared" si="7"/>
        <v>460</v>
      </c>
      <c r="C520" s="228" t="s">
        <v>468</v>
      </c>
      <c r="D520" s="232">
        <v>25217.333598778951</v>
      </c>
      <c r="E520" s="11">
        <v>38</v>
      </c>
      <c r="F520" s="11" t="s">
        <v>176</v>
      </c>
    </row>
    <row r="521" spans="2:6">
      <c r="B521" s="1">
        <f t="shared" si="7"/>
        <v>461</v>
      </c>
      <c r="C521" s="228" t="s">
        <v>468</v>
      </c>
      <c r="D521" s="232">
        <v>67688.632291459289</v>
      </c>
      <c r="E521" s="11">
        <v>102</v>
      </c>
      <c r="F521" s="11" t="s">
        <v>176</v>
      </c>
    </row>
    <row r="522" spans="2:6">
      <c r="B522" s="1">
        <f t="shared" si="7"/>
        <v>462</v>
      </c>
      <c r="C522" s="226" t="s">
        <v>469</v>
      </c>
      <c r="D522" s="232">
        <v>37826.00039816842</v>
      </c>
      <c r="E522" s="10">
        <v>57</v>
      </c>
      <c r="F522" s="11" t="s">
        <v>231</v>
      </c>
    </row>
    <row r="523" spans="2:6">
      <c r="B523" s="1">
        <f t="shared" si="7"/>
        <v>463</v>
      </c>
      <c r="C523" s="228" t="s">
        <v>469</v>
      </c>
      <c r="D523" s="232">
        <v>33844.316145729645</v>
      </c>
      <c r="E523" s="11">
        <v>51</v>
      </c>
      <c r="F523" s="11" t="s">
        <v>231</v>
      </c>
    </row>
    <row r="524" spans="2:6">
      <c r="B524" s="1">
        <f t="shared" si="7"/>
        <v>464</v>
      </c>
      <c r="C524" s="228" t="s">
        <v>469</v>
      </c>
      <c r="D524" s="232">
        <v>50434.667197557901</v>
      </c>
      <c r="E524" s="11">
        <v>76</v>
      </c>
      <c r="F524" s="11" t="s">
        <v>231</v>
      </c>
    </row>
    <row r="525" spans="2:6">
      <c r="B525" s="1">
        <f t="shared" si="7"/>
        <v>465</v>
      </c>
      <c r="C525" s="228" t="s">
        <v>469</v>
      </c>
      <c r="D525" s="232">
        <v>30526.24593536399</v>
      </c>
      <c r="E525" s="11">
        <v>46</v>
      </c>
      <c r="F525" s="11" t="s">
        <v>231</v>
      </c>
    </row>
    <row r="526" spans="2:6">
      <c r="B526" s="1">
        <f t="shared" si="7"/>
        <v>466</v>
      </c>
      <c r="C526" s="228" t="s">
        <v>469</v>
      </c>
      <c r="D526" s="232">
        <v>48443.825071338506</v>
      </c>
      <c r="E526" s="11">
        <v>73</v>
      </c>
      <c r="F526" s="11" t="s">
        <v>231</v>
      </c>
    </row>
    <row r="527" spans="2:6">
      <c r="B527" s="1">
        <f t="shared" si="7"/>
        <v>467</v>
      </c>
      <c r="C527" s="227" t="s">
        <v>592</v>
      </c>
      <c r="D527" s="232">
        <v>34507.930187802769</v>
      </c>
      <c r="E527" s="183">
        <v>40</v>
      </c>
      <c r="F527" s="11"/>
    </row>
    <row r="528" spans="2:6">
      <c r="B528" s="1">
        <f t="shared" si="7"/>
        <v>468</v>
      </c>
      <c r="C528" s="227" t="s">
        <v>592</v>
      </c>
      <c r="D528" s="232">
        <v>34507.930187802769</v>
      </c>
      <c r="E528" s="183">
        <v>40</v>
      </c>
      <c r="F528" s="11"/>
    </row>
    <row r="529" spans="2:6">
      <c r="B529" s="1">
        <f t="shared" si="7"/>
        <v>469</v>
      </c>
      <c r="C529" s="227" t="s">
        <v>592</v>
      </c>
      <c r="D529" s="232">
        <v>25880.947640852079</v>
      </c>
      <c r="E529" s="183">
        <v>30</v>
      </c>
      <c r="F529" s="11"/>
    </row>
    <row r="530" spans="2:6">
      <c r="B530" s="1">
        <f t="shared" si="7"/>
        <v>470</v>
      </c>
      <c r="C530" s="227" t="s">
        <v>592</v>
      </c>
      <c r="D530" s="232">
        <v>355431.68093436857</v>
      </c>
      <c r="E530" s="183">
        <v>412</v>
      </c>
      <c r="F530" s="11"/>
    </row>
    <row r="531" spans="2:6" ht="21.75" customHeight="1">
      <c r="C531" s="132" t="s">
        <v>593</v>
      </c>
      <c r="D531" s="19">
        <f>SUM(D60:D530)</f>
        <v>71251483.709426716</v>
      </c>
      <c r="E531" s="8"/>
      <c r="F531" s="8"/>
    </row>
  </sheetData>
  <mergeCells count="9">
    <mergeCell ref="D28:D29"/>
    <mergeCell ref="A1:A29"/>
    <mergeCell ref="B2:D2"/>
    <mergeCell ref="B4:D4"/>
    <mergeCell ref="B8:D8"/>
    <mergeCell ref="B15:D15"/>
    <mergeCell ref="B19:D19"/>
    <mergeCell ref="B24:D24"/>
    <mergeCell ref="B1:F1"/>
  </mergeCells>
  <phoneticPr fontId="24" type="noConversion"/>
  <pageMargins left="0.7" right="0.7" top="0.75" bottom="0.75" header="0.3" footer="0.3"/>
  <pageSetup paperSize="9" scale="57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56C5A-B032-440D-998E-10BB1D8E2776}">
  <dimension ref="A1:F37"/>
  <sheetViews>
    <sheetView zoomScale="90" zoomScaleNormal="90" workbookViewId="0">
      <selection activeCell="J16" sqref="J16"/>
    </sheetView>
  </sheetViews>
  <sheetFormatPr defaultColWidth="9.109375" defaultRowHeight="13.2"/>
  <cols>
    <col min="1" max="1" width="3.109375" style="119" customWidth="1"/>
    <col min="2" max="2" width="7.6640625" style="119" bestFit="1" customWidth="1"/>
    <col min="3" max="3" width="74.88671875" style="126" customWidth="1"/>
    <col min="4" max="4" width="23.5546875" style="122" customWidth="1"/>
    <col min="5" max="5" width="31.6640625" style="122" bestFit="1" customWidth="1"/>
    <col min="6" max="6" width="20.109375" style="119" customWidth="1"/>
    <col min="7" max="16384" width="9.109375" style="119"/>
  </cols>
  <sheetData>
    <row r="1" spans="1:6" s="106" customFormat="1" ht="17.25" customHeight="1">
      <c r="A1" s="119"/>
      <c r="B1" s="286" t="s">
        <v>517</v>
      </c>
      <c r="C1" s="286"/>
      <c r="D1" s="286"/>
      <c r="E1" s="286"/>
    </row>
    <row r="3" spans="1:6" ht="26.25" customHeight="1">
      <c r="B3" s="161" t="s">
        <v>471</v>
      </c>
      <c r="C3" s="161" t="s">
        <v>97</v>
      </c>
      <c r="D3" s="162" t="s">
        <v>670</v>
      </c>
      <c r="E3" s="162" t="s">
        <v>497</v>
      </c>
    </row>
    <row r="4" spans="1:6">
      <c r="B4" s="120">
        <v>2211</v>
      </c>
      <c r="C4" s="121" t="s">
        <v>472</v>
      </c>
      <c r="D4" s="174">
        <v>407539.58</v>
      </c>
      <c r="E4" s="175" t="s">
        <v>557</v>
      </c>
      <c r="F4" s="122"/>
    </row>
    <row r="5" spans="1:6">
      <c r="B5" s="123">
        <v>22110</v>
      </c>
      <c r="C5" s="124" t="s">
        <v>473</v>
      </c>
      <c r="D5" s="174">
        <v>112.15</v>
      </c>
      <c r="E5" s="175" t="s">
        <v>557</v>
      </c>
    </row>
    <row r="6" spans="1:6">
      <c r="B6" s="123">
        <v>22111</v>
      </c>
      <c r="C6" s="124" t="s">
        <v>474</v>
      </c>
      <c r="D6" s="174">
        <v>0</v>
      </c>
      <c r="E6" s="175" t="s">
        <v>557</v>
      </c>
    </row>
    <row r="7" spans="1:6">
      <c r="B7" s="123">
        <v>22112</v>
      </c>
      <c r="C7" s="124" t="s">
        <v>475</v>
      </c>
      <c r="D7" s="174">
        <v>10966.88</v>
      </c>
      <c r="E7" s="175" t="s">
        <v>557</v>
      </c>
    </row>
    <row r="8" spans="1:6">
      <c r="B8" s="123">
        <v>2212</v>
      </c>
      <c r="C8" s="121" t="s">
        <v>476</v>
      </c>
      <c r="D8" s="174">
        <v>49622.42</v>
      </c>
      <c r="E8" s="175" t="s">
        <v>558</v>
      </c>
      <c r="F8" s="122"/>
    </row>
    <row r="9" spans="1:6">
      <c r="B9" s="123">
        <v>22120</v>
      </c>
      <c r="C9" s="124" t="s">
        <v>477</v>
      </c>
      <c r="D9" s="174">
        <v>547127.07999999996</v>
      </c>
      <c r="E9" s="175" t="s">
        <v>558</v>
      </c>
    </row>
    <row r="10" spans="1:6">
      <c r="B10" s="123">
        <v>22121</v>
      </c>
      <c r="C10" s="124" t="s">
        <v>478</v>
      </c>
      <c r="D10" s="174">
        <v>307.3</v>
      </c>
      <c r="E10" s="175" t="s">
        <v>558</v>
      </c>
    </row>
    <row r="11" spans="1:6">
      <c r="B11" s="120">
        <v>2219</v>
      </c>
      <c r="C11" s="121" t="s">
        <v>479</v>
      </c>
      <c r="D11" s="174">
        <v>61923.199999999997</v>
      </c>
      <c r="E11" s="175" t="s">
        <v>557</v>
      </c>
    </row>
    <row r="12" spans="1:6">
      <c r="B12" s="123">
        <v>22190</v>
      </c>
      <c r="C12" s="124" t="s">
        <v>559</v>
      </c>
      <c r="D12" s="174">
        <v>972570.52</v>
      </c>
      <c r="E12" s="175" t="s">
        <v>558</v>
      </c>
      <c r="F12" s="122"/>
    </row>
    <row r="13" spans="1:6">
      <c r="B13" s="123">
        <v>22191</v>
      </c>
      <c r="C13" s="124" t="s">
        <v>560</v>
      </c>
      <c r="D13" s="174">
        <v>141764.54999999999</v>
      </c>
      <c r="E13" s="175" t="s">
        <v>561</v>
      </c>
    </row>
    <row r="14" spans="1:6">
      <c r="B14" s="123">
        <v>22192</v>
      </c>
      <c r="C14" s="124" t="s">
        <v>562</v>
      </c>
      <c r="D14" s="174">
        <v>399055.41</v>
      </c>
      <c r="E14" s="175" t="s">
        <v>563</v>
      </c>
      <c r="F14" s="122"/>
    </row>
    <row r="15" spans="1:6">
      <c r="B15" s="120">
        <v>2221</v>
      </c>
      <c r="C15" s="121" t="s">
        <v>480</v>
      </c>
      <c r="D15" s="174">
        <v>103279.08</v>
      </c>
      <c r="E15" s="175" t="s">
        <v>564</v>
      </c>
      <c r="F15" s="122"/>
    </row>
    <row r="16" spans="1:6">
      <c r="B16" s="123">
        <v>22210</v>
      </c>
      <c r="C16" s="124" t="s">
        <v>481</v>
      </c>
      <c r="D16" s="174">
        <v>4143.6899999999996</v>
      </c>
      <c r="E16" s="175" t="s">
        <v>564</v>
      </c>
    </row>
    <row r="17" spans="2:6">
      <c r="B17" s="123">
        <v>22211</v>
      </c>
      <c r="C17" s="124" t="s">
        <v>482</v>
      </c>
      <c r="D17" s="174">
        <v>16115.02</v>
      </c>
      <c r="E17" s="175" t="s">
        <v>564</v>
      </c>
    </row>
    <row r="18" spans="2:6">
      <c r="B18" s="120">
        <v>2222</v>
      </c>
      <c r="C18" s="121" t="s">
        <v>483</v>
      </c>
      <c r="D18" s="174">
        <v>6298.94</v>
      </c>
      <c r="E18" s="175" t="s">
        <v>564</v>
      </c>
    </row>
    <row r="19" spans="2:6">
      <c r="B19" s="120">
        <v>2223</v>
      </c>
      <c r="C19" s="121" t="s">
        <v>484</v>
      </c>
      <c r="D19" s="174">
        <v>29631.02</v>
      </c>
      <c r="E19" s="175" t="s">
        <v>564</v>
      </c>
    </row>
    <row r="20" spans="2:6">
      <c r="B20" s="120">
        <v>2229</v>
      </c>
      <c r="C20" s="121" t="s">
        <v>485</v>
      </c>
      <c r="D20" s="174">
        <v>1176522.79</v>
      </c>
      <c r="E20" s="175" t="s">
        <v>564</v>
      </c>
    </row>
    <row r="21" spans="2:6">
      <c r="B21" s="120">
        <v>223</v>
      </c>
      <c r="C21" s="121" t="s">
        <v>565</v>
      </c>
      <c r="D21" s="174">
        <v>3094.1</v>
      </c>
      <c r="E21" s="175" t="s">
        <v>566</v>
      </c>
    </row>
    <row r="22" spans="2:6">
      <c r="B22" s="120">
        <v>2231</v>
      </c>
      <c r="C22" s="121" t="s">
        <v>486</v>
      </c>
      <c r="D22" s="174">
        <v>184578.36</v>
      </c>
      <c r="E22" s="175" t="s">
        <v>566</v>
      </c>
      <c r="F22" s="122"/>
    </row>
    <row r="23" spans="2:6">
      <c r="B23" s="123">
        <v>22310</v>
      </c>
      <c r="C23" s="124" t="s">
        <v>487</v>
      </c>
      <c r="D23" s="174">
        <v>384.21</v>
      </c>
      <c r="E23" s="175" t="s">
        <v>566</v>
      </c>
    </row>
    <row r="24" spans="2:6">
      <c r="B24" s="120">
        <v>2232</v>
      </c>
      <c r="C24" s="121" t="s">
        <v>488</v>
      </c>
      <c r="D24" s="174">
        <v>1360.23</v>
      </c>
      <c r="E24" s="175" t="s">
        <v>566</v>
      </c>
    </row>
    <row r="25" spans="2:6">
      <c r="B25" s="120">
        <v>22320</v>
      </c>
      <c r="C25" s="121" t="s">
        <v>567</v>
      </c>
      <c r="D25" s="174">
        <v>7214.44</v>
      </c>
      <c r="E25" s="175" t="s">
        <v>566</v>
      </c>
    </row>
    <row r="26" spans="2:6">
      <c r="B26" s="120">
        <v>2233</v>
      </c>
      <c r="C26" s="121" t="s">
        <v>568</v>
      </c>
      <c r="D26" s="174">
        <v>164.24</v>
      </c>
      <c r="E26" s="175" t="s">
        <v>566</v>
      </c>
    </row>
    <row r="27" spans="2:6">
      <c r="B27" s="120">
        <v>2234</v>
      </c>
      <c r="C27" s="121" t="s">
        <v>569</v>
      </c>
      <c r="D27" s="174">
        <v>10616.5</v>
      </c>
      <c r="E27" s="175" t="s">
        <v>563</v>
      </c>
    </row>
    <row r="28" spans="2:6">
      <c r="B28" s="120">
        <v>2239</v>
      </c>
      <c r="C28" s="121" t="s">
        <v>489</v>
      </c>
      <c r="D28" s="174">
        <v>14759.48</v>
      </c>
      <c r="E28" s="175" t="s">
        <v>566</v>
      </c>
    </row>
    <row r="29" spans="2:6">
      <c r="B29" s="120">
        <v>2252</v>
      </c>
      <c r="C29" s="121" t="s">
        <v>570</v>
      </c>
      <c r="D29" s="174">
        <v>138872.24</v>
      </c>
      <c r="E29" s="175" t="s">
        <v>566</v>
      </c>
    </row>
    <row r="30" spans="2:6" s="125" customFormat="1" ht="12.75" customHeight="1">
      <c r="B30" s="120">
        <v>2261</v>
      </c>
      <c r="C30" s="121" t="s">
        <v>490</v>
      </c>
      <c r="D30" s="174">
        <v>62051.78</v>
      </c>
      <c r="E30" s="176" t="s">
        <v>571</v>
      </c>
    </row>
    <row r="31" spans="2:6">
      <c r="B31" s="120">
        <v>2262</v>
      </c>
      <c r="C31" s="121" t="s">
        <v>491</v>
      </c>
      <c r="D31" s="174">
        <v>62990.46</v>
      </c>
      <c r="E31" s="175" t="s">
        <v>566</v>
      </c>
    </row>
    <row r="32" spans="2:6">
      <c r="B32" s="123">
        <v>22620</v>
      </c>
      <c r="C32" s="124" t="s">
        <v>492</v>
      </c>
      <c r="D32" s="174">
        <v>32060.52</v>
      </c>
      <c r="E32" s="175" t="s">
        <v>566</v>
      </c>
    </row>
    <row r="33" spans="2:5">
      <c r="B33" s="120">
        <v>227</v>
      </c>
      <c r="C33" s="121" t="s">
        <v>493</v>
      </c>
      <c r="D33" s="174">
        <v>1180.8599999999999</v>
      </c>
      <c r="E33" s="175" t="s">
        <v>566</v>
      </c>
    </row>
    <row r="34" spans="2:5">
      <c r="B34" s="123">
        <v>2271</v>
      </c>
      <c r="C34" s="124" t="s">
        <v>494</v>
      </c>
      <c r="D34" s="174">
        <v>3680.51</v>
      </c>
      <c r="E34" s="175" t="s">
        <v>566</v>
      </c>
    </row>
    <row r="35" spans="2:5">
      <c r="B35" s="123">
        <v>2272</v>
      </c>
      <c r="C35" s="124" t="s">
        <v>495</v>
      </c>
      <c r="D35" s="174">
        <v>14940.53</v>
      </c>
      <c r="E35" s="175" t="s">
        <v>566</v>
      </c>
    </row>
    <row r="36" spans="2:5">
      <c r="B36" s="178">
        <v>2273</v>
      </c>
      <c r="C36" s="124" t="s">
        <v>496</v>
      </c>
      <c r="D36" s="174">
        <v>1231084.56</v>
      </c>
      <c r="E36" s="175" t="s">
        <v>563</v>
      </c>
    </row>
    <row r="37" spans="2:5" ht="20.25" customHeight="1">
      <c r="B37" s="179" t="s">
        <v>98</v>
      </c>
      <c r="C37" s="177" t="s">
        <v>99</v>
      </c>
      <c r="D37" s="180">
        <f>SUM(D4:D36)</f>
        <v>5696012.6500000004</v>
      </c>
      <c r="E37" s="119"/>
    </row>
  </sheetData>
  <mergeCells count="1">
    <mergeCell ref="B1:E1"/>
  </mergeCells>
  <pageMargins left="0.7" right="0.7" top="0.75" bottom="0.75" header="0.3" footer="0.3"/>
  <pageSetup paperSize="9" scale="62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REKAPITULACIJA</vt:lpstr>
      <vt:lpstr>Opće informacije</vt:lpstr>
      <vt:lpstr>Imovina</vt:lpstr>
      <vt:lpstr>Odgovornost</vt:lpstr>
      <vt:lpstr>Nezgoda</vt:lpstr>
      <vt:lpstr>Motorna vozila</vt:lpstr>
      <vt:lpstr>Plovilo</vt:lpstr>
      <vt:lpstr>Vrijednosti - imovina</vt:lpstr>
      <vt:lpstr>Popis osnovnih sredstava</vt:lpstr>
      <vt:lpstr>Zaštitne mjere</vt:lpstr>
      <vt:lpstr>Pregled šteta</vt:lpstr>
      <vt:lpstr>Odgovornost- dodatni izvori</vt:lpstr>
      <vt:lpstr>Imovina!Print_Area</vt:lpstr>
      <vt:lpstr>'Motorna vozila'!Print_Area</vt:lpstr>
      <vt:lpstr>Nezgoda!Print_Area</vt:lpstr>
      <vt:lpstr>Odgovornost!Print_Area</vt:lpstr>
      <vt:lpstr>'Odgovornost- dodatni izvori'!Print_Area</vt:lpstr>
      <vt:lpstr>'Opće informacije'!Print_Area</vt:lpstr>
      <vt:lpstr>Plovilo!Print_Area</vt:lpstr>
      <vt:lpstr>'Popis osnovnih sredstava'!Print_Area</vt:lpstr>
      <vt:lpstr>'Pregled šteta'!Print_Area</vt:lpstr>
      <vt:lpstr>REKAPITULACIJA!Print_Area</vt:lpstr>
      <vt:lpstr>'Vrijednosti - imovina'!Print_Area</vt:lpstr>
      <vt:lpstr>'Zaštitne mjere'!Print_Area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2023-08-08T11:31:29Z</dcterms:modified>
</cp:coreProperties>
</file>